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4"/>
  </bookViews>
  <sheets>
    <sheet name="城市" sheetId="6" r:id="rId1"/>
    <sheet name="农村" sheetId="2" r:id="rId2"/>
    <sheet name="城市三无" sheetId="3" r:id="rId3"/>
    <sheet name="农村分散" sheetId="4" r:id="rId4"/>
    <sheet name="集中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<sst xmlns="http://schemas.openxmlformats.org/spreadsheetml/2006/main" count="202" uniqueCount="58">
  <si>
    <t>泽普县2024年6月份城市低保享受最低生活保障金统计表</t>
  </si>
  <si>
    <t>序号</t>
  </si>
  <si>
    <t>乡镇名称</t>
  </si>
  <si>
    <t>分类</t>
  </si>
  <si>
    <t>5月份低保金</t>
  </si>
  <si>
    <t>6月份低保金</t>
  </si>
  <si>
    <t>6月总计</t>
  </si>
  <si>
    <t>金额</t>
  </si>
  <si>
    <t>泽普镇</t>
  </si>
  <si>
    <t>A（678元）</t>
  </si>
  <si>
    <t>B（490元）</t>
  </si>
  <si>
    <t>C（400元）</t>
  </si>
  <si>
    <t>波斯喀木乡</t>
  </si>
  <si>
    <t>A</t>
  </si>
  <si>
    <t>B</t>
  </si>
  <si>
    <t>C</t>
  </si>
  <si>
    <t>依玛乡</t>
  </si>
  <si>
    <t>古勒巴格乡</t>
  </si>
  <si>
    <t>赛力乡</t>
  </si>
  <si>
    <t>依克苏乡</t>
  </si>
  <si>
    <t>图乎其乡</t>
  </si>
  <si>
    <t>奎依巴格乡</t>
  </si>
  <si>
    <t>阿克塔木乡</t>
  </si>
  <si>
    <t>阿依库勒乡</t>
  </si>
  <si>
    <t>布依鲁克乡</t>
  </si>
  <si>
    <t>桐安乡</t>
  </si>
  <si>
    <t>奎巴格镇</t>
  </si>
  <si>
    <t>良种场</t>
  </si>
  <si>
    <t>林场</t>
  </si>
  <si>
    <t>合计</t>
  </si>
  <si>
    <t>泽普县2024年6月份农村低保享受最低生活保障金统计表</t>
  </si>
  <si>
    <t>序
号</t>
  </si>
  <si>
    <t>户数</t>
  </si>
  <si>
    <t>人数</t>
  </si>
  <si>
    <t>减去</t>
  </si>
  <si>
    <t>档次</t>
  </si>
  <si>
    <t>A（507元）</t>
  </si>
  <si>
    <t>B（390元）</t>
  </si>
  <si>
    <t>C（300元）</t>
  </si>
  <si>
    <t>泽普县城市特困人员2024年6月份生活补贴资金统计表</t>
  </si>
  <si>
    <t>乡镇</t>
  </si>
  <si>
    <t>5月情况</t>
  </si>
  <si>
    <t>6月份</t>
  </si>
  <si>
    <t>奎镇</t>
  </si>
  <si>
    <t>泽普县各乡镇2024年6月份农村特困人员(分散)生活补贴资金统计表</t>
  </si>
  <si>
    <t>6月资金</t>
  </si>
  <si>
    <t>总金额</t>
  </si>
  <si>
    <t>图呼其乡</t>
  </si>
  <si>
    <t>总合计</t>
  </si>
  <si>
    <t>泽普县各敬老院集中供养特困人员2024年6月份生活补贴资金统计表</t>
  </si>
  <si>
    <t>单位名称</t>
  </si>
  <si>
    <t>5月总资金</t>
  </si>
  <si>
    <t>6月总资金</t>
  </si>
  <si>
    <t>中心敬老院</t>
  </si>
  <si>
    <t>泽普镇敬老院</t>
  </si>
  <si>
    <t>古勒巴格乡敬老院</t>
  </si>
  <si>
    <t>奎依巴格乡敬老院</t>
  </si>
  <si>
    <t>阿克塔木乡敬老院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</si>
</sst>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26"/>
      <name val="宋体"/>
      <charset val="134"/>
    </font>
    <font>
      <sz val="26"/>
      <color indexed="8"/>
      <name val="宋体"/>
      <charset val="134"/>
    </font>
    <font>
      <sz val="28"/>
      <color indexed="8"/>
      <name val="宋体"/>
      <charset val="134"/>
    </font>
    <font>
      <sz val="28"/>
      <name val="宋体"/>
      <charset val="134"/>
    </font>
    <font>
      <b/>
      <sz val="28"/>
      <name val="宋体"/>
      <charset val="134"/>
    </font>
    <font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7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 applyProtection="0">
      <alignment vertical="center"/>
    </xf>
    <xf numFmtId="0" fontId="41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0 11" xfId="50"/>
    <cellStyle name="常规 2" xfId="51"/>
    <cellStyle name="常规 10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zoomScale="46" zoomScaleNormal="46" workbookViewId="0">
      <selection activeCell="E9" sqref="E9"/>
    </sheetView>
  </sheetViews>
  <sheetFormatPr defaultColWidth="9" defaultRowHeight="24" customHeight="1" outlineLevelCol="5"/>
  <cols>
    <col min="1" max="1" width="15.3083333333333" style="75" customWidth="1"/>
    <col min="2" max="2" width="27.9166666666667" style="75" customWidth="1"/>
    <col min="3" max="3" width="27.2" style="75" customWidth="1"/>
    <col min="4" max="6" width="50.8083333333333" style="75" customWidth="1"/>
    <col min="7" max="7" width="9" style="75" customWidth="1"/>
    <col min="8" max="16384" width="9" style="75"/>
  </cols>
  <sheetData>
    <row r="1" s="75" customFormat="1" ht="94" customHeight="1" spans="1:6">
      <c r="A1" s="77" t="s">
        <v>0</v>
      </c>
      <c r="B1" s="77"/>
      <c r="C1" s="77"/>
      <c r="D1" s="77"/>
      <c r="E1" s="77"/>
      <c r="F1" s="77"/>
    </row>
    <row r="2" s="75" customFormat="1" ht="35" customHeight="1" spans="1:6">
      <c r="A2" s="78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8" t="s">
        <v>6</v>
      </c>
    </row>
    <row r="3" s="75" customFormat="1" ht="35" customHeight="1" spans="1:6">
      <c r="A3" s="78"/>
      <c r="B3" s="78"/>
      <c r="C3" s="78"/>
      <c r="D3" s="79" t="s">
        <v>7</v>
      </c>
      <c r="E3" s="80" t="s">
        <v>7</v>
      </c>
      <c r="F3" s="78" t="s">
        <v>7</v>
      </c>
    </row>
    <row r="4" s="75" customFormat="1" ht="55" customHeight="1" spans="1:6">
      <c r="A4" s="78"/>
      <c r="B4" s="78"/>
      <c r="C4" s="78"/>
      <c r="D4" s="78"/>
      <c r="E4" s="81"/>
      <c r="F4" s="78"/>
    </row>
    <row r="5" s="75" customFormat="1" ht="39" customHeight="1" spans="1:6">
      <c r="A5" s="78">
        <v>1</v>
      </c>
      <c r="B5" s="82" t="s">
        <v>8</v>
      </c>
      <c r="C5" s="82" t="s">
        <v>9</v>
      </c>
      <c r="D5" s="82">
        <v>473922</v>
      </c>
      <c r="E5" s="82">
        <v>438666</v>
      </c>
      <c r="F5" s="83">
        <v>2189766</v>
      </c>
    </row>
    <row r="6" s="75" customFormat="1" ht="39" customHeight="1" spans="1:6">
      <c r="A6" s="78"/>
      <c r="B6" s="82"/>
      <c r="C6" s="82" t="s">
        <v>10</v>
      </c>
      <c r="D6" s="82">
        <v>844760</v>
      </c>
      <c r="E6" s="82">
        <v>837900</v>
      </c>
      <c r="F6" s="84"/>
    </row>
    <row r="7" s="75" customFormat="1" ht="39" customHeight="1" spans="1:6">
      <c r="A7" s="78"/>
      <c r="B7" s="82"/>
      <c r="C7" s="82" t="s">
        <v>11</v>
      </c>
      <c r="D7" s="82">
        <v>944000</v>
      </c>
      <c r="E7" s="82">
        <v>913200</v>
      </c>
      <c r="F7" s="85"/>
    </row>
    <row r="8" s="75" customFormat="1" ht="39" customHeight="1" spans="1:6">
      <c r="A8" s="78">
        <v>2</v>
      </c>
      <c r="B8" s="82" t="s">
        <v>12</v>
      </c>
      <c r="C8" s="82" t="s">
        <v>13</v>
      </c>
      <c r="D8" s="82">
        <v>7458</v>
      </c>
      <c r="E8" s="82">
        <v>7458</v>
      </c>
      <c r="F8" s="83">
        <v>82188</v>
      </c>
    </row>
    <row r="9" s="75" customFormat="1" ht="39" customHeight="1" spans="1:6">
      <c r="A9" s="78"/>
      <c r="B9" s="82"/>
      <c r="C9" s="82" t="s">
        <v>14</v>
      </c>
      <c r="D9" s="82">
        <v>48020</v>
      </c>
      <c r="E9" s="82">
        <v>47530</v>
      </c>
      <c r="F9" s="84"/>
    </row>
    <row r="10" s="75" customFormat="1" ht="39" customHeight="1" spans="1:6">
      <c r="A10" s="78"/>
      <c r="B10" s="82"/>
      <c r="C10" s="82" t="s">
        <v>15</v>
      </c>
      <c r="D10" s="82">
        <v>28000</v>
      </c>
      <c r="E10" s="82">
        <v>27200</v>
      </c>
      <c r="F10" s="85"/>
    </row>
    <row r="11" s="75" customFormat="1" ht="39" customHeight="1" spans="1:6">
      <c r="A11" s="86">
        <v>3</v>
      </c>
      <c r="B11" s="82" t="s">
        <v>16</v>
      </c>
      <c r="C11" s="82" t="s">
        <v>13</v>
      </c>
      <c r="D11" s="82">
        <v>24408</v>
      </c>
      <c r="E11" s="82">
        <v>22374</v>
      </c>
      <c r="F11" s="83">
        <v>69564</v>
      </c>
    </row>
    <row r="12" s="75" customFormat="1" ht="39" customHeight="1" spans="1:6">
      <c r="A12" s="87"/>
      <c r="B12" s="82"/>
      <c r="C12" s="82" t="s">
        <v>14</v>
      </c>
      <c r="D12" s="82">
        <v>37240</v>
      </c>
      <c r="E12" s="82">
        <v>34790</v>
      </c>
      <c r="F12" s="84"/>
    </row>
    <row r="13" s="75" customFormat="1" ht="39" customHeight="1" spans="1:6">
      <c r="A13" s="88"/>
      <c r="B13" s="82"/>
      <c r="C13" s="82" t="s">
        <v>15</v>
      </c>
      <c r="D13" s="82">
        <v>12000</v>
      </c>
      <c r="E13" s="82">
        <v>12400</v>
      </c>
      <c r="F13" s="85"/>
    </row>
    <row r="14" s="75" customFormat="1" ht="39" customHeight="1" spans="1:6">
      <c r="A14" s="78">
        <v>4</v>
      </c>
      <c r="B14" s="82" t="s">
        <v>17</v>
      </c>
      <c r="C14" s="82" t="s">
        <v>13</v>
      </c>
      <c r="D14" s="82">
        <v>10170</v>
      </c>
      <c r="E14" s="82">
        <v>10170</v>
      </c>
      <c r="F14" s="83">
        <v>51810</v>
      </c>
    </row>
    <row r="15" s="75" customFormat="1" ht="39" customHeight="1" spans="1:6">
      <c r="A15" s="78"/>
      <c r="B15" s="82"/>
      <c r="C15" s="82" t="s">
        <v>14</v>
      </c>
      <c r="D15" s="82">
        <v>17640</v>
      </c>
      <c r="E15" s="82">
        <v>17640</v>
      </c>
      <c r="F15" s="84"/>
    </row>
    <row r="16" s="75" customFormat="1" ht="39" customHeight="1" spans="1:6">
      <c r="A16" s="78"/>
      <c r="B16" s="82"/>
      <c r="C16" s="82" t="s">
        <v>15</v>
      </c>
      <c r="D16" s="82">
        <v>24000</v>
      </c>
      <c r="E16" s="82">
        <v>24000</v>
      </c>
      <c r="F16" s="85"/>
    </row>
    <row r="17" s="75" customFormat="1" ht="39" customHeight="1" spans="1:6">
      <c r="A17" s="86">
        <v>5</v>
      </c>
      <c r="B17" s="82" t="s">
        <v>18</v>
      </c>
      <c r="C17" s="82" t="s">
        <v>13</v>
      </c>
      <c r="D17" s="89">
        <v>11526</v>
      </c>
      <c r="E17" s="89">
        <v>11526</v>
      </c>
      <c r="F17" s="83">
        <v>38756</v>
      </c>
    </row>
    <row r="18" s="75" customFormat="1" ht="39" customHeight="1" spans="1:6">
      <c r="A18" s="87"/>
      <c r="B18" s="82"/>
      <c r="C18" s="82" t="s">
        <v>14</v>
      </c>
      <c r="D18" s="89">
        <v>14210</v>
      </c>
      <c r="E18" s="89">
        <v>13230</v>
      </c>
      <c r="F18" s="84"/>
    </row>
    <row r="19" s="75" customFormat="1" ht="39" customHeight="1" spans="1:6">
      <c r="A19" s="88"/>
      <c r="B19" s="82"/>
      <c r="C19" s="82" t="s">
        <v>15</v>
      </c>
      <c r="D19" s="89">
        <v>13600</v>
      </c>
      <c r="E19" s="89">
        <v>14000</v>
      </c>
      <c r="F19" s="85"/>
    </row>
    <row r="20" s="75" customFormat="1" ht="39" customHeight="1" spans="1:6">
      <c r="A20" s="78">
        <v>6</v>
      </c>
      <c r="B20" s="82" t="s">
        <v>19</v>
      </c>
      <c r="C20" s="82" t="s">
        <v>13</v>
      </c>
      <c r="D20" s="90">
        <v>9492</v>
      </c>
      <c r="E20" s="91">
        <v>9492</v>
      </c>
      <c r="F20" s="83">
        <v>62502</v>
      </c>
    </row>
    <row r="21" s="75" customFormat="1" ht="39" customHeight="1" spans="1:6">
      <c r="A21" s="78"/>
      <c r="B21" s="82"/>
      <c r="C21" s="82" t="s">
        <v>14</v>
      </c>
      <c r="D21" s="92">
        <v>33810</v>
      </c>
      <c r="E21" s="91">
        <v>33810</v>
      </c>
      <c r="F21" s="84"/>
    </row>
    <row r="22" s="75" customFormat="1" ht="39" customHeight="1" spans="1:6">
      <c r="A22" s="78"/>
      <c r="B22" s="82"/>
      <c r="C22" s="82" t="s">
        <v>15</v>
      </c>
      <c r="D22" s="92">
        <v>20800</v>
      </c>
      <c r="E22" s="91">
        <v>19200</v>
      </c>
      <c r="F22" s="85"/>
    </row>
    <row r="23" s="75" customFormat="1" ht="39" customHeight="1" spans="1:6">
      <c r="A23" s="86">
        <v>7</v>
      </c>
      <c r="B23" s="82" t="s">
        <v>20</v>
      </c>
      <c r="C23" s="82" t="s">
        <v>13</v>
      </c>
      <c r="D23" s="92">
        <v>4746</v>
      </c>
      <c r="E23" s="92">
        <v>4746</v>
      </c>
      <c r="F23" s="83">
        <v>34436</v>
      </c>
    </row>
    <row r="24" s="75" customFormat="1" ht="39" customHeight="1" spans="1:6">
      <c r="A24" s="87"/>
      <c r="B24" s="82"/>
      <c r="C24" s="82" t="s">
        <v>14</v>
      </c>
      <c r="D24" s="92">
        <v>20090</v>
      </c>
      <c r="E24" s="92">
        <v>20090</v>
      </c>
      <c r="F24" s="84"/>
    </row>
    <row r="25" s="75" customFormat="1" ht="39" customHeight="1" spans="1:6">
      <c r="A25" s="88"/>
      <c r="B25" s="82"/>
      <c r="C25" s="82" t="s">
        <v>15</v>
      </c>
      <c r="D25" s="92">
        <v>9600</v>
      </c>
      <c r="E25" s="92">
        <v>9600</v>
      </c>
      <c r="F25" s="85"/>
    </row>
    <row r="26" s="75" customFormat="1" ht="39" customHeight="1" spans="1:6">
      <c r="A26" s="78">
        <v>8</v>
      </c>
      <c r="B26" s="82" t="s">
        <v>21</v>
      </c>
      <c r="C26" s="93" t="s">
        <v>13</v>
      </c>
      <c r="D26" s="93">
        <v>6780</v>
      </c>
      <c r="E26" s="93">
        <v>6780</v>
      </c>
      <c r="F26" s="83">
        <v>45590</v>
      </c>
    </row>
    <row r="27" s="75" customFormat="1" ht="39" customHeight="1" spans="1:6">
      <c r="A27" s="78"/>
      <c r="B27" s="82"/>
      <c r="C27" s="93" t="s">
        <v>14</v>
      </c>
      <c r="D27" s="93">
        <v>25480</v>
      </c>
      <c r="E27" s="93">
        <v>24010</v>
      </c>
      <c r="F27" s="84"/>
    </row>
    <row r="28" s="75" customFormat="1" ht="39" customHeight="1" spans="1:6">
      <c r="A28" s="78"/>
      <c r="B28" s="82"/>
      <c r="C28" s="93" t="s">
        <v>15</v>
      </c>
      <c r="D28" s="93">
        <v>14800</v>
      </c>
      <c r="E28" s="93">
        <v>14800</v>
      </c>
      <c r="F28" s="85"/>
    </row>
    <row r="29" s="75" customFormat="1" ht="39" customHeight="1" spans="1:6">
      <c r="A29" s="86">
        <v>9</v>
      </c>
      <c r="B29" s="82" t="s">
        <v>22</v>
      </c>
      <c r="C29" s="82" t="s">
        <v>13</v>
      </c>
      <c r="D29" s="82">
        <v>10170</v>
      </c>
      <c r="E29" s="82">
        <v>10170</v>
      </c>
      <c r="F29" s="83">
        <v>33400</v>
      </c>
    </row>
    <row r="30" s="75" customFormat="1" ht="39" customHeight="1" spans="1:6">
      <c r="A30" s="87"/>
      <c r="B30" s="82"/>
      <c r="C30" s="82" t="s">
        <v>14</v>
      </c>
      <c r="D30" s="82">
        <v>13230</v>
      </c>
      <c r="E30" s="82">
        <v>13230</v>
      </c>
      <c r="F30" s="84"/>
    </row>
    <row r="31" s="75" customFormat="1" ht="39" customHeight="1" spans="1:6">
      <c r="A31" s="88"/>
      <c r="B31" s="82"/>
      <c r="C31" s="82" t="s">
        <v>15</v>
      </c>
      <c r="D31" s="82">
        <v>9200</v>
      </c>
      <c r="E31" s="82">
        <v>10000</v>
      </c>
      <c r="F31" s="85"/>
    </row>
    <row r="32" s="75" customFormat="1" ht="39" customHeight="1" spans="1:6">
      <c r="A32" s="78">
        <v>10</v>
      </c>
      <c r="B32" s="82" t="s">
        <v>23</v>
      </c>
      <c r="C32" s="82" t="s">
        <v>13</v>
      </c>
      <c r="D32" s="82">
        <v>8136</v>
      </c>
      <c r="E32" s="82">
        <v>7458</v>
      </c>
      <c r="F32" s="83">
        <v>47478</v>
      </c>
    </row>
    <row r="33" s="75" customFormat="1" ht="39" customHeight="1" spans="1:6">
      <c r="A33" s="78"/>
      <c r="B33" s="82"/>
      <c r="C33" s="82" t="s">
        <v>14</v>
      </c>
      <c r="D33" s="82">
        <v>28420</v>
      </c>
      <c r="E33" s="82">
        <v>28420</v>
      </c>
      <c r="F33" s="84"/>
    </row>
    <row r="34" s="76" customFormat="1" ht="39" customHeight="1" spans="1:6">
      <c r="A34" s="94"/>
      <c r="B34" s="95"/>
      <c r="C34" s="95" t="s">
        <v>15</v>
      </c>
      <c r="D34" s="95">
        <v>10400</v>
      </c>
      <c r="E34" s="95">
        <v>11600</v>
      </c>
      <c r="F34" s="85"/>
    </row>
    <row r="35" s="76" customFormat="1" ht="39" customHeight="1" spans="1:6">
      <c r="A35" s="96">
        <v>11</v>
      </c>
      <c r="B35" s="95" t="s">
        <v>24</v>
      </c>
      <c r="C35" s="95" t="s">
        <v>13</v>
      </c>
      <c r="D35" s="95">
        <v>3390</v>
      </c>
      <c r="E35" s="95">
        <v>3390</v>
      </c>
      <c r="F35" s="83">
        <v>8690</v>
      </c>
    </row>
    <row r="36" s="76" customFormat="1" ht="39" customHeight="1" spans="1:6">
      <c r="A36" s="97"/>
      <c r="B36" s="95"/>
      <c r="C36" s="95" t="s">
        <v>14</v>
      </c>
      <c r="D36" s="95">
        <v>4900</v>
      </c>
      <c r="E36" s="95">
        <v>4900</v>
      </c>
      <c r="F36" s="84"/>
    </row>
    <row r="37" s="76" customFormat="1" ht="39" customHeight="1" spans="1:6">
      <c r="A37" s="98"/>
      <c r="B37" s="95"/>
      <c r="C37" s="95" t="s">
        <v>15</v>
      </c>
      <c r="D37" s="95">
        <v>400</v>
      </c>
      <c r="E37" s="95">
        <v>400</v>
      </c>
      <c r="F37" s="85"/>
    </row>
    <row r="38" s="76" customFormat="1" ht="39" customHeight="1" spans="1:6">
      <c r="A38" s="94">
        <v>12</v>
      </c>
      <c r="B38" s="95" t="s">
        <v>25</v>
      </c>
      <c r="C38" s="95" t="s">
        <v>13</v>
      </c>
      <c r="D38" s="95">
        <v>6102</v>
      </c>
      <c r="E38" s="95">
        <v>6102</v>
      </c>
      <c r="F38" s="83">
        <v>26842</v>
      </c>
    </row>
    <row r="39" s="75" customFormat="1" ht="39" customHeight="1" spans="1:6">
      <c r="A39" s="78"/>
      <c r="B39" s="82"/>
      <c r="C39" s="82" t="s">
        <v>14</v>
      </c>
      <c r="D39" s="82">
        <v>12740</v>
      </c>
      <c r="E39" s="82">
        <v>12740</v>
      </c>
      <c r="F39" s="84"/>
    </row>
    <row r="40" s="75" customFormat="1" ht="39" customHeight="1" spans="1:6">
      <c r="A40" s="78"/>
      <c r="B40" s="82"/>
      <c r="C40" s="82" t="s">
        <v>15</v>
      </c>
      <c r="D40" s="82">
        <v>8400</v>
      </c>
      <c r="E40" s="82">
        <v>8000</v>
      </c>
      <c r="F40" s="85"/>
    </row>
    <row r="41" s="75" customFormat="1" ht="39" customHeight="1" spans="1:6">
      <c r="A41" s="86">
        <v>13</v>
      </c>
      <c r="B41" s="82" t="s">
        <v>26</v>
      </c>
      <c r="C41" s="82" t="s">
        <v>13</v>
      </c>
      <c r="D41" s="82">
        <v>50850</v>
      </c>
      <c r="E41" s="99">
        <v>50850</v>
      </c>
      <c r="F41" s="83">
        <v>165280</v>
      </c>
    </row>
    <row r="42" s="75" customFormat="1" ht="39" customHeight="1" spans="1:6">
      <c r="A42" s="87"/>
      <c r="B42" s="82"/>
      <c r="C42" s="82" t="s">
        <v>14</v>
      </c>
      <c r="D42" s="82">
        <v>91140</v>
      </c>
      <c r="E42" s="99">
        <v>91630</v>
      </c>
      <c r="F42" s="84"/>
    </row>
    <row r="43" s="75" customFormat="1" ht="39" customHeight="1" spans="1:6">
      <c r="A43" s="88"/>
      <c r="B43" s="82"/>
      <c r="C43" s="82" t="s">
        <v>15</v>
      </c>
      <c r="D43" s="82">
        <v>22000</v>
      </c>
      <c r="E43" s="99">
        <v>22800</v>
      </c>
      <c r="F43" s="85"/>
    </row>
    <row r="44" s="75" customFormat="1" ht="39" customHeight="1" spans="1:6">
      <c r="A44" s="78">
        <v>14</v>
      </c>
      <c r="B44" s="82" t="s">
        <v>27</v>
      </c>
      <c r="C44" s="82" t="s">
        <v>13</v>
      </c>
      <c r="D44" s="82">
        <v>0</v>
      </c>
      <c r="E44" s="82"/>
      <c r="F44" s="83">
        <v>5880</v>
      </c>
    </row>
    <row r="45" s="75" customFormat="1" ht="39" customHeight="1" spans="1:6">
      <c r="A45" s="78"/>
      <c r="B45" s="82"/>
      <c r="C45" s="82" t="s">
        <v>14</v>
      </c>
      <c r="D45" s="82">
        <v>5880</v>
      </c>
      <c r="E45" s="82">
        <v>5880</v>
      </c>
      <c r="F45" s="84"/>
    </row>
    <row r="46" s="75" customFormat="1" ht="39" customHeight="1" spans="1:6">
      <c r="A46" s="78"/>
      <c r="B46" s="82"/>
      <c r="C46" s="82" t="s">
        <v>15</v>
      </c>
      <c r="D46" s="82">
        <v>0</v>
      </c>
      <c r="E46" s="82"/>
      <c r="F46" s="85"/>
    </row>
    <row r="47" s="75" customFormat="1" ht="39" customHeight="1" spans="1:6">
      <c r="A47" s="86">
        <v>15</v>
      </c>
      <c r="B47" s="82" t="s">
        <v>28</v>
      </c>
      <c r="C47" s="82" t="s">
        <v>13</v>
      </c>
      <c r="D47" s="82">
        <v>678</v>
      </c>
      <c r="E47" s="82">
        <v>678</v>
      </c>
      <c r="F47" s="83">
        <v>5438</v>
      </c>
    </row>
    <row r="48" s="75" customFormat="1" ht="39" customHeight="1" spans="1:6">
      <c r="A48" s="87"/>
      <c r="B48" s="82"/>
      <c r="C48" s="82" t="s">
        <v>14</v>
      </c>
      <c r="D48" s="82">
        <v>1960</v>
      </c>
      <c r="E48" s="82">
        <v>1960</v>
      </c>
      <c r="F48" s="84"/>
    </row>
    <row r="49" s="75" customFormat="1" ht="39" customHeight="1" spans="1:6">
      <c r="A49" s="88"/>
      <c r="B49" s="82"/>
      <c r="C49" s="82" t="s">
        <v>15</v>
      </c>
      <c r="D49" s="82">
        <v>2400</v>
      </c>
      <c r="E49" s="82">
        <v>2800</v>
      </c>
      <c r="F49" s="85"/>
    </row>
    <row r="50" s="75" customFormat="1" ht="39" customHeight="1" spans="1:6">
      <c r="A50" s="78">
        <v>16</v>
      </c>
      <c r="B50" s="82" t="s">
        <v>29</v>
      </c>
      <c r="C50" s="82" t="s">
        <v>13</v>
      </c>
      <c r="D50" s="82">
        <v>627828</v>
      </c>
      <c r="E50" s="82">
        <f>E5+E8+E11+E14+E17+E20+E23+E26+E29+E32+E35+E38+E41+E44+E47</f>
        <v>589860</v>
      </c>
      <c r="F50" s="83">
        <v>2867620</v>
      </c>
    </row>
    <row r="51" s="75" customFormat="1" ht="39" customHeight="1" spans="1:6">
      <c r="A51" s="78"/>
      <c r="B51" s="82"/>
      <c r="C51" s="82" t="s">
        <v>14</v>
      </c>
      <c r="D51" s="82">
        <v>1199520</v>
      </c>
      <c r="E51" s="82">
        <f>E6+E9+E12+E15+E18+E21+E24+E27+E30+E33+E36+E39+E42+E45+E48</f>
        <v>1187760</v>
      </c>
      <c r="F51" s="84"/>
    </row>
    <row r="52" s="75" customFormat="1" ht="39" customHeight="1" spans="1:6">
      <c r="A52" s="78"/>
      <c r="B52" s="82"/>
      <c r="C52" s="82" t="s">
        <v>15</v>
      </c>
      <c r="D52" s="82">
        <v>1119600</v>
      </c>
      <c r="E52" s="82">
        <f>E7+E10+E13+E16+E19+E22+E25+E28+E31+E34+E37+E40+E43+E46+E49</f>
        <v>1090000</v>
      </c>
      <c r="F52" s="84"/>
    </row>
    <row r="53" s="75" customFormat="1" ht="56" customHeight="1" spans="1:6">
      <c r="A53" s="82"/>
      <c r="B53" s="82" t="s">
        <v>29</v>
      </c>
      <c r="C53" s="82"/>
      <c r="D53" s="82">
        <v>2946948</v>
      </c>
      <c r="E53" s="82">
        <f>SUM(E50:E52)</f>
        <v>2867620</v>
      </c>
      <c r="F53" s="85"/>
    </row>
  </sheetData>
  <mergeCells count="56">
    <mergeCell ref="A1:F1"/>
    <mergeCell ref="B53:C53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C2:C4"/>
    <mergeCell ref="D3:D4"/>
    <mergeCell ref="E3:E4"/>
    <mergeCell ref="F3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3"/>
  </mergeCells>
  <pageMargins left="0.75" right="0.75" top="0.236111111111111" bottom="0.393055555555556" header="0.5" footer="0.5"/>
  <pageSetup paperSize="9" scale="2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1"/>
  <sheetViews>
    <sheetView zoomScale="46" zoomScaleNormal="46" workbookViewId="0">
      <pane xSplit="2" ySplit="4" topLeftCell="C5" activePane="bottomRight" state="frozen"/>
      <selection/>
      <selection pane="topRight"/>
      <selection pane="bottomLeft"/>
      <selection pane="bottomRight" activeCell="F8" sqref="F8:F10"/>
    </sheetView>
  </sheetViews>
  <sheetFormatPr defaultColWidth="9" defaultRowHeight="27"/>
  <cols>
    <col min="1" max="1" width="9.375" style="45" customWidth="1"/>
    <col min="2" max="2" width="26.5666666666667" style="45" customWidth="1"/>
    <col min="3" max="3" width="28.7166666666667" style="45" customWidth="1"/>
    <col min="4" max="6" width="39.9333333333333" style="45" customWidth="1"/>
    <col min="7" max="8" width="11.25" style="46" hidden="1" customWidth="1"/>
    <col min="9" max="9" width="15.5" style="46" hidden="1" customWidth="1"/>
    <col min="10" max="11" width="11.25" style="46" hidden="1" customWidth="1"/>
    <col min="12" max="12" width="17.5" style="46" hidden="1" customWidth="1"/>
    <col min="13" max="14" width="15.9916666666667" style="46" hidden="1" customWidth="1"/>
    <col min="15" max="15" width="21.6666666666667" style="46" hidden="1" customWidth="1"/>
    <col min="16" max="16" width="9" style="46" hidden="1" customWidth="1"/>
    <col min="17" max="17" width="14.3333333333333" style="46" hidden="1" customWidth="1"/>
    <col min="18" max="19" width="9" style="46" hidden="1" customWidth="1"/>
    <col min="20" max="20" width="15.5" style="46" hidden="1" customWidth="1"/>
    <col min="21" max="21" width="17.5" style="46" hidden="1" customWidth="1"/>
    <col min="22" max="16384" width="9" style="39"/>
  </cols>
  <sheetData>
    <row r="1" s="39" customFormat="1" ht="86" customHeight="1" spans="1:21">
      <c r="A1" s="47" t="s">
        <v>30</v>
      </c>
      <c r="B1" s="47"/>
      <c r="C1" s="47"/>
      <c r="D1" s="47"/>
      <c r="E1" s="47"/>
      <c r="F1" s="47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="40" customFormat="1" ht="39" customHeight="1" spans="1:21">
      <c r="A2" s="48" t="s">
        <v>31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="40" customFormat="1" ht="39" customHeight="1" spans="1:21">
      <c r="A3" s="48"/>
      <c r="B3" s="48"/>
      <c r="C3" s="48"/>
      <c r="D3" s="48" t="s">
        <v>7</v>
      </c>
      <c r="E3" s="49" t="s">
        <v>7</v>
      </c>
      <c r="F3" s="50" t="s">
        <v>7</v>
      </c>
      <c r="G3" s="51" t="s">
        <v>32</v>
      </c>
      <c r="H3" s="51" t="s">
        <v>33</v>
      </c>
      <c r="I3" s="51" t="s">
        <v>7</v>
      </c>
      <c r="J3" s="68" t="s">
        <v>34</v>
      </c>
      <c r="K3" s="69"/>
      <c r="L3" s="70"/>
      <c r="M3" s="51" t="s">
        <v>32</v>
      </c>
      <c r="N3" s="51" t="s">
        <v>33</v>
      </c>
      <c r="O3" s="51" t="s">
        <v>7</v>
      </c>
      <c r="P3" s="68" t="s">
        <v>34</v>
      </c>
      <c r="Q3" s="69"/>
      <c r="R3" s="70"/>
      <c r="S3" s="74" t="s">
        <v>35</v>
      </c>
      <c r="T3" s="74"/>
      <c r="U3" s="74"/>
    </row>
    <row r="4" s="40" customFormat="1" ht="39" customHeight="1" spans="1:21">
      <c r="A4" s="48"/>
      <c r="B4" s="48"/>
      <c r="C4" s="48"/>
      <c r="D4" s="48"/>
      <c r="E4" s="52"/>
      <c r="F4" s="50"/>
      <c r="G4" s="51"/>
      <c r="H4" s="51"/>
      <c r="I4" s="51"/>
      <c r="J4" s="71"/>
      <c r="K4" s="72"/>
      <c r="L4" s="73"/>
      <c r="M4" s="51"/>
      <c r="N4" s="51"/>
      <c r="O4" s="51"/>
      <c r="P4" s="71"/>
      <c r="Q4" s="72"/>
      <c r="R4" s="73"/>
      <c r="S4" s="74"/>
      <c r="T4" s="74"/>
      <c r="U4" s="74"/>
    </row>
    <row r="5" s="41" customFormat="1" ht="33" customHeight="1" spans="1:21">
      <c r="A5" s="53">
        <v>1</v>
      </c>
      <c r="B5" s="54" t="s">
        <v>12</v>
      </c>
      <c r="C5" s="55" t="s">
        <v>36</v>
      </c>
      <c r="D5" s="56">
        <v>165789</v>
      </c>
      <c r="E5" s="57">
        <v>165282</v>
      </c>
      <c r="F5" s="56">
        <v>910932</v>
      </c>
      <c r="G5" s="46" t="e">
        <f>#REF!-#REF!+#REF!-#REF!+#REF!</f>
        <v>#REF!</v>
      </c>
      <c r="H5" s="46" t="e">
        <f>#REF!-#REF!-#REF!+#REF!+#REF!-#REF!+#REF!</f>
        <v>#REF!</v>
      </c>
      <c r="I5" s="46" t="e">
        <f>D5-#REF!-#REF!+#REF!+#REF!-#REF!+#REF!</f>
        <v>#REF!</v>
      </c>
      <c r="J5" s="46" t="e">
        <f>#REF!-G5</f>
        <v>#REF!</v>
      </c>
      <c r="K5" s="46" t="e">
        <f>#REF!-H5</f>
        <v>#REF!</v>
      </c>
      <c r="L5" s="46" t="e">
        <f>E5-I5</f>
        <v>#REF!</v>
      </c>
      <c r="M5" s="74" t="e">
        <f>#REF!+#REF!+#REF!</f>
        <v>#REF!</v>
      </c>
      <c r="N5" s="74" t="e">
        <f>#REF!+#REF!+#REF!</f>
        <v>#REF!</v>
      </c>
      <c r="O5" s="74">
        <f>E5+E6+E7</f>
        <v>910932</v>
      </c>
      <c r="P5" s="74" t="e">
        <f>#REF!-M5</f>
        <v>#REF!</v>
      </c>
      <c r="Q5" s="74" t="e">
        <f>#REF!-N5</f>
        <v>#REF!</v>
      </c>
      <c r="R5" s="74">
        <f>F5-O5</f>
        <v>0</v>
      </c>
      <c r="S5" s="46">
        <v>507</v>
      </c>
      <c r="T5" s="46" t="e">
        <f>#REF!*S5</f>
        <v>#REF!</v>
      </c>
      <c r="U5" s="46" t="e">
        <f>E5-T5</f>
        <v>#REF!</v>
      </c>
    </row>
    <row r="6" s="41" customFormat="1" ht="33" customHeight="1" spans="1:21">
      <c r="A6" s="53"/>
      <c r="B6" s="54"/>
      <c r="C6" s="55" t="s">
        <v>37</v>
      </c>
      <c r="D6" s="56">
        <v>532350</v>
      </c>
      <c r="E6" s="57">
        <v>524550</v>
      </c>
      <c r="F6" s="56"/>
      <c r="G6" s="46" t="e">
        <f>#REF!-#REF!+#REF!-#REF!+#REF!</f>
        <v>#REF!</v>
      </c>
      <c r="H6" s="46" t="e">
        <f>#REF!-#REF!-#REF!+#REF!+#REF!-#REF!+#REF!</f>
        <v>#REF!</v>
      </c>
      <c r="I6" s="46" t="e">
        <f>D6-#REF!-#REF!+#REF!+#REF!-#REF!+#REF!</f>
        <v>#REF!</v>
      </c>
      <c r="J6" s="46" t="e">
        <f>#REF!-G6</f>
        <v>#REF!</v>
      </c>
      <c r="K6" s="46" t="e">
        <f>#REF!-H6</f>
        <v>#REF!</v>
      </c>
      <c r="L6" s="46" t="e">
        <f>E6-I6</f>
        <v>#REF!</v>
      </c>
      <c r="M6" s="74"/>
      <c r="N6" s="74"/>
      <c r="O6" s="74"/>
      <c r="P6" s="74"/>
      <c r="Q6" s="74"/>
      <c r="R6" s="74"/>
      <c r="S6" s="46">
        <v>390</v>
      </c>
      <c r="T6" s="46" t="e">
        <f>#REF!*S6</f>
        <v>#REF!</v>
      </c>
      <c r="U6" s="46" t="e">
        <f>E6-T6</f>
        <v>#REF!</v>
      </c>
    </row>
    <row r="7" s="41" customFormat="1" ht="33" customHeight="1" spans="1:21">
      <c r="A7" s="53"/>
      <c r="B7" s="54"/>
      <c r="C7" s="55" t="s">
        <v>38</v>
      </c>
      <c r="D7" s="56">
        <v>222300</v>
      </c>
      <c r="E7" s="57">
        <v>221100</v>
      </c>
      <c r="F7" s="56"/>
      <c r="G7" s="46" t="e">
        <f>#REF!-#REF!+#REF!-#REF!+#REF!</f>
        <v>#REF!</v>
      </c>
      <c r="H7" s="46" t="e">
        <f>#REF!-#REF!-#REF!+#REF!+#REF!-#REF!+#REF!</f>
        <v>#REF!</v>
      </c>
      <c r="I7" s="46" t="e">
        <f>D7-#REF!-#REF!+#REF!+#REF!-#REF!+#REF!</f>
        <v>#REF!</v>
      </c>
      <c r="J7" s="46" t="e">
        <f>#REF!-G7</f>
        <v>#REF!</v>
      </c>
      <c r="K7" s="46" t="e">
        <f>#REF!-H7</f>
        <v>#REF!</v>
      </c>
      <c r="L7" s="46" t="e">
        <f>E7-I7</f>
        <v>#REF!</v>
      </c>
      <c r="M7" s="74"/>
      <c r="N7" s="74"/>
      <c r="O7" s="74"/>
      <c r="P7" s="74"/>
      <c r="Q7" s="74"/>
      <c r="R7" s="74"/>
      <c r="S7" s="46">
        <v>300</v>
      </c>
      <c r="T7" s="46" t="e">
        <f>#REF!*S7</f>
        <v>#REF!</v>
      </c>
      <c r="U7" s="46" t="e">
        <f>E7-T7</f>
        <v>#REF!</v>
      </c>
    </row>
    <row r="8" s="42" customFormat="1" ht="33" customHeight="1" spans="1:21">
      <c r="A8" s="58">
        <v>2</v>
      </c>
      <c r="B8" s="57" t="s">
        <v>16</v>
      </c>
      <c r="C8" s="57" t="s">
        <v>13</v>
      </c>
      <c r="D8" s="56">
        <v>352365</v>
      </c>
      <c r="E8" s="57">
        <v>344253</v>
      </c>
      <c r="F8" s="56">
        <v>1195833</v>
      </c>
      <c r="G8" s="46" t="e">
        <f>#REF!-#REF!+#REF!-#REF!+#REF!</f>
        <v>#REF!</v>
      </c>
      <c r="H8" s="46" t="e">
        <f>#REF!-#REF!-#REF!+#REF!+#REF!-#REF!+#REF!</f>
        <v>#REF!</v>
      </c>
      <c r="I8" s="46" t="e">
        <f>D8-#REF!-#REF!+#REF!+#REF!-#REF!+#REF!</f>
        <v>#REF!</v>
      </c>
      <c r="J8" s="46" t="e">
        <f>#REF!-G8</f>
        <v>#REF!</v>
      </c>
      <c r="K8" s="46" t="e">
        <f>#REF!-H8</f>
        <v>#REF!</v>
      </c>
      <c r="L8" s="46" t="e">
        <f>E8-I8</f>
        <v>#REF!</v>
      </c>
      <c r="M8" s="74" t="e">
        <f>#REF!+#REF!+#REF!</f>
        <v>#REF!</v>
      </c>
      <c r="N8" s="74" t="e">
        <f>#REF!+#REF!+#REF!</f>
        <v>#REF!</v>
      </c>
      <c r="O8" s="74">
        <f>E8+E9+E10</f>
        <v>1195833</v>
      </c>
      <c r="P8" s="74" t="e">
        <f>#REF!-M8</f>
        <v>#REF!</v>
      </c>
      <c r="Q8" s="74" t="e">
        <f>#REF!-N8</f>
        <v>#REF!</v>
      </c>
      <c r="R8" s="74">
        <f>F8-O8</f>
        <v>0</v>
      </c>
      <c r="S8" s="46">
        <v>507</v>
      </c>
      <c r="T8" s="46" t="e">
        <f>#REF!*S8</f>
        <v>#REF!</v>
      </c>
      <c r="U8" s="46" t="e">
        <f t="shared" ref="U5:U22" si="0">E8-T8</f>
        <v>#REF!</v>
      </c>
    </row>
    <row r="9" s="42" customFormat="1" ht="33" customHeight="1" spans="1:21">
      <c r="A9" s="58"/>
      <c r="B9" s="57"/>
      <c r="C9" s="57" t="s">
        <v>14</v>
      </c>
      <c r="D9" s="56">
        <v>659490</v>
      </c>
      <c r="E9" s="57">
        <v>652080</v>
      </c>
      <c r="F9" s="56"/>
      <c r="G9" s="46" t="e">
        <f>#REF!-#REF!+#REF!-#REF!+#REF!</f>
        <v>#REF!</v>
      </c>
      <c r="H9" s="46" t="e">
        <f>#REF!-#REF!-#REF!+#REF!+#REF!-#REF!+#REF!</f>
        <v>#REF!</v>
      </c>
      <c r="I9" s="46" t="e">
        <f>D9-#REF!-#REF!+#REF!+#REF!-#REF!+#REF!</f>
        <v>#REF!</v>
      </c>
      <c r="J9" s="46" t="e">
        <f>#REF!-G9</f>
        <v>#REF!</v>
      </c>
      <c r="K9" s="46" t="e">
        <f>#REF!-H9</f>
        <v>#REF!</v>
      </c>
      <c r="L9" s="46" t="e">
        <f>E9-I9</f>
        <v>#REF!</v>
      </c>
      <c r="M9" s="74"/>
      <c r="N9" s="74"/>
      <c r="O9" s="74"/>
      <c r="P9" s="74"/>
      <c r="Q9" s="74"/>
      <c r="R9" s="74"/>
      <c r="S9" s="46">
        <v>390</v>
      </c>
      <c r="T9" s="46" t="e">
        <f>#REF!*S9</f>
        <v>#REF!</v>
      </c>
      <c r="U9" s="46" t="e">
        <f t="shared" si="0"/>
        <v>#REF!</v>
      </c>
    </row>
    <row r="10" s="42" customFormat="1" ht="33" customHeight="1" spans="1:21">
      <c r="A10" s="58"/>
      <c r="B10" s="57"/>
      <c r="C10" s="57" t="s">
        <v>15</v>
      </c>
      <c r="D10" s="56">
        <v>198600</v>
      </c>
      <c r="E10" s="57">
        <v>199500</v>
      </c>
      <c r="F10" s="56"/>
      <c r="G10" s="46" t="e">
        <f>#REF!-#REF!+#REF!-#REF!+#REF!</f>
        <v>#REF!</v>
      </c>
      <c r="H10" s="46" t="e">
        <f>#REF!-#REF!-#REF!+#REF!+#REF!-#REF!+#REF!</f>
        <v>#REF!</v>
      </c>
      <c r="I10" s="46" t="e">
        <f>D10-#REF!-#REF!+#REF!+#REF!-#REF!+#REF!</f>
        <v>#REF!</v>
      </c>
      <c r="J10" s="46" t="e">
        <f>#REF!-G10</f>
        <v>#REF!</v>
      </c>
      <c r="K10" s="46" t="e">
        <f>#REF!-H10</f>
        <v>#REF!</v>
      </c>
      <c r="L10" s="46" t="e">
        <f>E10-I10</f>
        <v>#REF!</v>
      </c>
      <c r="M10" s="74"/>
      <c r="N10" s="74"/>
      <c r="O10" s="74"/>
      <c r="P10" s="74"/>
      <c r="Q10" s="74"/>
      <c r="R10" s="74"/>
      <c r="S10" s="46">
        <v>300</v>
      </c>
      <c r="T10" s="46" t="e">
        <f>#REF!*S10</f>
        <v>#REF!</v>
      </c>
      <c r="U10" s="46" t="e">
        <f t="shared" si="0"/>
        <v>#REF!</v>
      </c>
    </row>
    <row r="11" s="42" customFormat="1" ht="33" customHeight="1" spans="1:21">
      <c r="A11" s="58">
        <v>3</v>
      </c>
      <c r="B11" s="57" t="s">
        <v>17</v>
      </c>
      <c r="C11" s="57" t="s">
        <v>13</v>
      </c>
      <c r="D11" s="56">
        <v>221052</v>
      </c>
      <c r="E11" s="57">
        <v>220038</v>
      </c>
      <c r="F11" s="56">
        <v>1110588</v>
      </c>
      <c r="G11" s="46" t="e">
        <f>#REF!-#REF!+#REF!-#REF!+#REF!</f>
        <v>#REF!</v>
      </c>
      <c r="H11" s="46" t="e">
        <f>#REF!-#REF!-#REF!+#REF!+#REF!-#REF!+#REF!</f>
        <v>#REF!</v>
      </c>
      <c r="I11" s="46" t="e">
        <f>D11-#REF!-#REF!+#REF!+#REF!-#REF!+#REF!</f>
        <v>#REF!</v>
      </c>
      <c r="J11" s="46" t="e">
        <f>#REF!-G11</f>
        <v>#REF!</v>
      </c>
      <c r="K11" s="46" t="e">
        <f>#REF!-H11</f>
        <v>#REF!</v>
      </c>
      <c r="L11" s="46" t="e">
        <f>E11-I11</f>
        <v>#REF!</v>
      </c>
      <c r="M11" s="74" t="e">
        <f>#REF!+#REF!+#REF!</f>
        <v>#REF!</v>
      </c>
      <c r="N11" s="74" t="e">
        <f>#REF!+#REF!+#REF!</f>
        <v>#REF!</v>
      </c>
      <c r="O11" s="74">
        <f>E11+E12+E13</f>
        <v>1110588</v>
      </c>
      <c r="P11" s="74" t="e">
        <f>#REF!-M11</f>
        <v>#REF!</v>
      </c>
      <c r="Q11" s="74" t="e">
        <f>#REF!-N11</f>
        <v>#REF!</v>
      </c>
      <c r="R11" s="74">
        <f>F11-O11</f>
        <v>0</v>
      </c>
      <c r="S11" s="46">
        <v>507</v>
      </c>
      <c r="T11" s="46" t="e">
        <f>#REF!*S11</f>
        <v>#REF!</v>
      </c>
      <c r="U11" s="46" t="e">
        <f t="shared" si="0"/>
        <v>#REF!</v>
      </c>
    </row>
    <row r="12" s="42" customFormat="1" ht="33" customHeight="1" spans="1:21">
      <c r="A12" s="58"/>
      <c r="B12" s="57"/>
      <c r="C12" s="57" t="s">
        <v>14</v>
      </c>
      <c r="D12" s="56">
        <v>460590</v>
      </c>
      <c r="E12" s="57">
        <v>462150</v>
      </c>
      <c r="F12" s="56"/>
      <c r="G12" s="46" t="e">
        <f>#REF!-#REF!+#REF!-#REF!+#REF!</f>
        <v>#REF!</v>
      </c>
      <c r="H12" s="46" t="e">
        <f>#REF!-#REF!-#REF!+#REF!+#REF!-#REF!+#REF!</f>
        <v>#REF!</v>
      </c>
      <c r="I12" s="46" t="e">
        <f>D12-#REF!-#REF!+#REF!+#REF!-#REF!+#REF!</f>
        <v>#REF!</v>
      </c>
      <c r="J12" s="46" t="e">
        <f>#REF!-G12</f>
        <v>#REF!</v>
      </c>
      <c r="K12" s="46" t="e">
        <f>#REF!-H12</f>
        <v>#REF!</v>
      </c>
      <c r="L12" s="46" t="e">
        <f>E12-I12</f>
        <v>#REF!</v>
      </c>
      <c r="M12" s="74"/>
      <c r="N12" s="74"/>
      <c r="O12" s="74"/>
      <c r="P12" s="74"/>
      <c r="Q12" s="74"/>
      <c r="R12" s="74"/>
      <c r="S12" s="46">
        <v>390</v>
      </c>
      <c r="T12" s="46" t="e">
        <f>#REF!*S12</f>
        <v>#REF!</v>
      </c>
      <c r="U12" s="46" t="e">
        <f t="shared" si="0"/>
        <v>#REF!</v>
      </c>
    </row>
    <row r="13" s="42" customFormat="1" ht="33" customHeight="1" spans="1:21">
      <c r="A13" s="58"/>
      <c r="B13" s="57"/>
      <c r="C13" s="57" t="s">
        <v>15</v>
      </c>
      <c r="D13" s="56">
        <v>421800</v>
      </c>
      <c r="E13" s="57">
        <v>428400</v>
      </c>
      <c r="F13" s="56"/>
      <c r="G13" s="46" t="e">
        <f>#REF!-#REF!+#REF!-#REF!+#REF!</f>
        <v>#REF!</v>
      </c>
      <c r="H13" s="46" t="e">
        <f>#REF!-#REF!-#REF!+#REF!+#REF!-#REF!+#REF!</f>
        <v>#REF!</v>
      </c>
      <c r="I13" s="46" t="e">
        <f>D13-#REF!-#REF!+#REF!+#REF!-#REF!+#REF!</f>
        <v>#REF!</v>
      </c>
      <c r="J13" s="46" t="e">
        <f>#REF!-G13</f>
        <v>#REF!</v>
      </c>
      <c r="K13" s="46" t="e">
        <f>#REF!-H13</f>
        <v>#REF!</v>
      </c>
      <c r="L13" s="46" t="e">
        <f>E13-I13</f>
        <v>#REF!</v>
      </c>
      <c r="M13" s="74"/>
      <c r="N13" s="74"/>
      <c r="O13" s="74"/>
      <c r="P13" s="74"/>
      <c r="Q13" s="74"/>
      <c r="R13" s="74"/>
      <c r="S13" s="46">
        <v>300</v>
      </c>
      <c r="T13" s="46" t="e">
        <f>#REF!*S13</f>
        <v>#REF!</v>
      </c>
      <c r="U13" s="46" t="e">
        <f t="shared" si="0"/>
        <v>#REF!</v>
      </c>
    </row>
    <row r="14" s="42" customFormat="1" ht="33" customHeight="1" spans="1:21">
      <c r="A14" s="58">
        <v>4</v>
      </c>
      <c r="B14" s="57" t="s">
        <v>18</v>
      </c>
      <c r="C14" s="57" t="s">
        <v>13</v>
      </c>
      <c r="D14" s="56">
        <v>196209</v>
      </c>
      <c r="E14" s="57">
        <v>190125</v>
      </c>
      <c r="F14" s="56">
        <v>919035</v>
      </c>
      <c r="G14" s="46" t="e">
        <f>#REF!-#REF!+#REF!-#REF!+#REF!</f>
        <v>#REF!</v>
      </c>
      <c r="H14" s="46" t="e">
        <f>#REF!-#REF!-#REF!+#REF!+#REF!-#REF!+#REF!</f>
        <v>#REF!</v>
      </c>
      <c r="I14" s="46" t="e">
        <f>D14-#REF!-#REF!+#REF!+#REF!-#REF!+#REF!</f>
        <v>#REF!</v>
      </c>
      <c r="J14" s="46" t="e">
        <f>#REF!-G14</f>
        <v>#REF!</v>
      </c>
      <c r="K14" s="46" t="e">
        <f>#REF!-H14</f>
        <v>#REF!</v>
      </c>
      <c r="L14" s="46" t="e">
        <f>E14-I14</f>
        <v>#REF!</v>
      </c>
      <c r="M14" s="74" t="e">
        <f>#REF!+#REF!+#REF!</f>
        <v>#REF!</v>
      </c>
      <c r="N14" s="74" t="e">
        <f>#REF!+#REF!+#REF!</f>
        <v>#REF!</v>
      </c>
      <c r="O14" s="74">
        <f>E14+E15+E16</f>
        <v>919035</v>
      </c>
      <c r="P14" s="74" t="e">
        <f>#REF!-M14</f>
        <v>#REF!</v>
      </c>
      <c r="Q14" s="74" t="e">
        <f>#REF!-N14</f>
        <v>#REF!</v>
      </c>
      <c r="R14" s="74">
        <f>F14-O14</f>
        <v>0</v>
      </c>
      <c r="S14" s="46">
        <v>507</v>
      </c>
      <c r="T14" s="46" t="e">
        <f>#REF!*S14</f>
        <v>#REF!</v>
      </c>
      <c r="U14" s="46" t="e">
        <f t="shared" si="0"/>
        <v>#REF!</v>
      </c>
    </row>
    <row r="15" s="42" customFormat="1" ht="33" customHeight="1" spans="1:21">
      <c r="A15" s="58"/>
      <c r="B15" s="57"/>
      <c r="C15" s="57" t="s">
        <v>14</v>
      </c>
      <c r="D15" s="56">
        <v>364650</v>
      </c>
      <c r="E15" s="57">
        <v>354510</v>
      </c>
      <c r="F15" s="56"/>
      <c r="G15" s="46" t="e">
        <f>#REF!-#REF!+#REF!-#REF!+#REF!</f>
        <v>#REF!</v>
      </c>
      <c r="H15" s="46" t="e">
        <f>#REF!-#REF!-#REF!+#REF!+#REF!-#REF!+#REF!</f>
        <v>#REF!</v>
      </c>
      <c r="I15" s="46" t="e">
        <f>D15-#REF!-#REF!+#REF!+#REF!-#REF!+#REF!</f>
        <v>#REF!</v>
      </c>
      <c r="J15" s="46" t="e">
        <f>#REF!-G15</f>
        <v>#REF!</v>
      </c>
      <c r="K15" s="46" t="e">
        <f>#REF!-H15</f>
        <v>#REF!</v>
      </c>
      <c r="L15" s="46" t="e">
        <f>E15-I15</f>
        <v>#REF!</v>
      </c>
      <c r="M15" s="74"/>
      <c r="N15" s="74"/>
      <c r="O15" s="74"/>
      <c r="P15" s="74"/>
      <c r="Q15" s="74"/>
      <c r="R15" s="74"/>
      <c r="S15" s="46">
        <v>390</v>
      </c>
      <c r="T15" s="46" t="e">
        <f>#REF!*S15</f>
        <v>#REF!</v>
      </c>
      <c r="U15" s="46" t="e">
        <f t="shared" si="0"/>
        <v>#REF!</v>
      </c>
    </row>
    <row r="16" s="42" customFormat="1" ht="33" customHeight="1" spans="1:21">
      <c r="A16" s="58"/>
      <c r="B16" s="57"/>
      <c r="C16" s="57" t="s">
        <v>15</v>
      </c>
      <c r="D16" s="56">
        <v>394500</v>
      </c>
      <c r="E16" s="57">
        <v>374400</v>
      </c>
      <c r="F16" s="56"/>
      <c r="G16" s="46" t="e">
        <f>#REF!-#REF!+#REF!-#REF!+#REF!</f>
        <v>#REF!</v>
      </c>
      <c r="H16" s="46" t="e">
        <f>#REF!-#REF!-#REF!+#REF!+#REF!-#REF!+#REF!</f>
        <v>#REF!</v>
      </c>
      <c r="I16" s="46" t="e">
        <f>D16-#REF!-#REF!+#REF!+#REF!-#REF!+#REF!</f>
        <v>#REF!</v>
      </c>
      <c r="J16" s="46" t="e">
        <f>#REF!-G16</f>
        <v>#REF!</v>
      </c>
      <c r="K16" s="46" t="e">
        <f>#REF!-H16</f>
        <v>#REF!</v>
      </c>
      <c r="L16" s="46" t="e">
        <f>E16-I16</f>
        <v>#REF!</v>
      </c>
      <c r="M16" s="74"/>
      <c r="N16" s="74"/>
      <c r="O16" s="74"/>
      <c r="P16" s="74"/>
      <c r="Q16" s="74"/>
      <c r="R16" s="74"/>
      <c r="S16" s="46">
        <v>300</v>
      </c>
      <c r="T16" s="46" t="e">
        <f>#REF!*S16</f>
        <v>#REF!</v>
      </c>
      <c r="U16" s="46" t="e">
        <f t="shared" si="0"/>
        <v>#REF!</v>
      </c>
    </row>
    <row r="17" s="42" customFormat="1" ht="33" customHeight="1" spans="1:21">
      <c r="A17" s="58">
        <v>5</v>
      </c>
      <c r="B17" s="57" t="s">
        <v>19</v>
      </c>
      <c r="C17" s="57" t="s">
        <v>13</v>
      </c>
      <c r="D17" s="56">
        <v>222066</v>
      </c>
      <c r="E17" s="55">
        <v>223587</v>
      </c>
      <c r="F17" s="59">
        <v>1153527</v>
      </c>
      <c r="G17" s="46" t="e">
        <f>#REF!-#REF!+#REF!-#REF!+#REF!</f>
        <v>#REF!</v>
      </c>
      <c r="H17" s="46" t="e">
        <f>#REF!-#REF!-#REF!+#REF!+#REF!-#REF!+#REF!</f>
        <v>#REF!</v>
      </c>
      <c r="I17" s="46" t="e">
        <f>D17-#REF!-#REF!+#REF!+#REF!-#REF!+#REF!</f>
        <v>#REF!</v>
      </c>
      <c r="J17" s="46" t="e">
        <f>#REF!-G17</f>
        <v>#REF!</v>
      </c>
      <c r="K17" s="46" t="e">
        <f>#REF!-H17</f>
        <v>#REF!</v>
      </c>
      <c r="L17" s="46" t="e">
        <f>E17-I17</f>
        <v>#REF!</v>
      </c>
      <c r="M17" s="74" t="e">
        <f>#REF!+#REF!+#REF!</f>
        <v>#REF!</v>
      </c>
      <c r="N17" s="74" t="e">
        <f>#REF!+#REF!+#REF!</f>
        <v>#REF!</v>
      </c>
      <c r="O17" s="74">
        <f>E17+E18+E19</f>
        <v>1153527</v>
      </c>
      <c r="P17" s="74" t="e">
        <f>#REF!-M17</f>
        <v>#REF!</v>
      </c>
      <c r="Q17" s="74" t="e">
        <f>#REF!-N17</f>
        <v>#REF!</v>
      </c>
      <c r="R17" s="74">
        <f>F17-O17</f>
        <v>0</v>
      </c>
      <c r="S17" s="46">
        <v>507</v>
      </c>
      <c r="T17" s="46" t="e">
        <f>#REF!*S17</f>
        <v>#REF!</v>
      </c>
      <c r="U17" s="46" t="e">
        <f t="shared" si="0"/>
        <v>#REF!</v>
      </c>
    </row>
    <row r="18" s="42" customFormat="1" ht="33" customHeight="1" spans="1:21">
      <c r="A18" s="58"/>
      <c r="B18" s="57"/>
      <c r="C18" s="57" t="s">
        <v>14</v>
      </c>
      <c r="D18" s="56">
        <v>711750</v>
      </c>
      <c r="E18" s="55">
        <v>708240</v>
      </c>
      <c r="F18" s="60"/>
      <c r="G18" s="46" t="e">
        <f>#REF!-#REF!+#REF!-#REF!+#REF!</f>
        <v>#REF!</v>
      </c>
      <c r="H18" s="46" t="e">
        <f>#REF!-#REF!-#REF!+#REF!+#REF!-#REF!+#REF!</f>
        <v>#REF!</v>
      </c>
      <c r="I18" s="46" t="e">
        <f>D18-#REF!-#REF!+#REF!+#REF!-#REF!+#REF!</f>
        <v>#REF!</v>
      </c>
      <c r="J18" s="46" t="e">
        <f>#REF!-G18</f>
        <v>#REF!</v>
      </c>
      <c r="K18" s="46" t="e">
        <f>#REF!-H18</f>
        <v>#REF!</v>
      </c>
      <c r="L18" s="46" t="e">
        <f>E18-I18</f>
        <v>#REF!</v>
      </c>
      <c r="M18" s="74"/>
      <c r="N18" s="74"/>
      <c r="O18" s="74"/>
      <c r="P18" s="74"/>
      <c r="Q18" s="74"/>
      <c r="R18" s="74"/>
      <c r="S18" s="46">
        <v>390</v>
      </c>
      <c r="T18" s="46" t="e">
        <f>#REF!*S18</f>
        <v>#REF!</v>
      </c>
      <c r="U18" s="46" t="e">
        <f t="shared" si="0"/>
        <v>#REF!</v>
      </c>
    </row>
    <row r="19" s="42" customFormat="1" ht="33" customHeight="1" spans="1:21">
      <c r="A19" s="58"/>
      <c r="B19" s="57"/>
      <c r="C19" s="57" t="s">
        <v>15</v>
      </c>
      <c r="D19" s="56">
        <v>225900</v>
      </c>
      <c r="E19" s="55">
        <v>221700</v>
      </c>
      <c r="F19" s="61"/>
      <c r="G19" s="46" t="e">
        <f>#REF!-#REF!+#REF!-#REF!+#REF!</f>
        <v>#REF!</v>
      </c>
      <c r="H19" s="46" t="e">
        <f>#REF!-#REF!-#REF!+#REF!+#REF!-#REF!+#REF!</f>
        <v>#REF!</v>
      </c>
      <c r="I19" s="46" t="e">
        <f>D19-#REF!-#REF!+#REF!+#REF!-#REF!+#REF!</f>
        <v>#REF!</v>
      </c>
      <c r="J19" s="46" t="e">
        <f>#REF!-G19</f>
        <v>#REF!</v>
      </c>
      <c r="K19" s="46" t="e">
        <f>#REF!-H19</f>
        <v>#REF!</v>
      </c>
      <c r="L19" s="46" t="e">
        <f t="shared" ref="L19:L31" si="1">E19-I19</f>
        <v>#REF!</v>
      </c>
      <c r="M19" s="74"/>
      <c r="N19" s="74"/>
      <c r="O19" s="74"/>
      <c r="P19" s="74"/>
      <c r="Q19" s="74"/>
      <c r="R19" s="74"/>
      <c r="S19" s="46">
        <v>300</v>
      </c>
      <c r="T19" s="46" t="e">
        <f>#REF!*S19</f>
        <v>#REF!</v>
      </c>
      <c r="U19" s="46" t="e">
        <f t="shared" si="0"/>
        <v>#REF!</v>
      </c>
    </row>
    <row r="20" s="42" customFormat="1" ht="33" customHeight="1" spans="1:21">
      <c r="A20" s="58">
        <v>6</v>
      </c>
      <c r="B20" s="57" t="s">
        <v>20</v>
      </c>
      <c r="C20" s="57" t="s">
        <v>13</v>
      </c>
      <c r="D20" s="56">
        <v>87204</v>
      </c>
      <c r="E20" s="57">
        <v>86190</v>
      </c>
      <c r="F20" s="56">
        <v>692760</v>
      </c>
      <c r="G20" s="46" t="e">
        <f>#REF!-#REF!+#REF!-#REF!+#REF!</f>
        <v>#REF!</v>
      </c>
      <c r="H20" s="46" t="e">
        <f>#REF!-#REF!-#REF!+#REF!+#REF!-#REF!+#REF!</f>
        <v>#REF!</v>
      </c>
      <c r="I20" s="46" t="e">
        <f>D20-#REF!-#REF!+#REF!+#REF!-#REF!+#REF!</f>
        <v>#REF!</v>
      </c>
      <c r="J20" s="46" t="e">
        <f>#REF!-G20</f>
        <v>#REF!</v>
      </c>
      <c r="K20" s="46" t="e">
        <f>#REF!-H20</f>
        <v>#REF!</v>
      </c>
      <c r="L20" s="46" t="e">
        <f t="shared" si="1"/>
        <v>#REF!</v>
      </c>
      <c r="M20" s="74" t="e">
        <f>#REF!+#REF!+#REF!</f>
        <v>#REF!</v>
      </c>
      <c r="N20" s="74" t="e">
        <f>农村!#REF!+农村!#REF!+农村!#REF!</f>
        <v>#REF!</v>
      </c>
      <c r="O20" s="74">
        <f>农村!E17+农村!E18+农村!E19</f>
        <v>1153527</v>
      </c>
      <c r="P20" s="74" t="e">
        <f>#REF!-M20</f>
        <v>#REF!</v>
      </c>
      <c r="Q20" s="74" t="e">
        <f>农村!#REF!-N20</f>
        <v>#REF!</v>
      </c>
      <c r="R20" s="74">
        <f>农村!F17-O20</f>
        <v>0</v>
      </c>
      <c r="S20" s="46">
        <v>507</v>
      </c>
      <c r="T20" s="46" t="e">
        <f>#REF!*S20</f>
        <v>#REF!</v>
      </c>
      <c r="U20" s="46" t="e">
        <f t="shared" si="0"/>
        <v>#REF!</v>
      </c>
    </row>
    <row r="21" s="42" customFormat="1" ht="33" customHeight="1" spans="1:21">
      <c r="A21" s="58"/>
      <c r="B21" s="57"/>
      <c r="C21" s="57" t="s">
        <v>14</v>
      </c>
      <c r="D21" s="56">
        <v>329160</v>
      </c>
      <c r="E21" s="57">
        <v>332670</v>
      </c>
      <c r="F21" s="56"/>
      <c r="G21" s="46" t="e">
        <f>#REF!-#REF!+#REF!-#REF!+#REF!</f>
        <v>#REF!</v>
      </c>
      <c r="H21" s="46" t="e">
        <f>#REF!-#REF!-#REF!+#REF!+#REF!-#REF!+#REF!</f>
        <v>#REF!</v>
      </c>
      <c r="I21" s="46" t="e">
        <f>D21-#REF!-#REF!+#REF!+#REF!-#REF!+#REF!</f>
        <v>#REF!</v>
      </c>
      <c r="J21" s="46" t="e">
        <f>#REF!-G21</f>
        <v>#REF!</v>
      </c>
      <c r="K21" s="46" t="e">
        <f>#REF!-H21</f>
        <v>#REF!</v>
      </c>
      <c r="L21" s="46" t="e">
        <f t="shared" si="1"/>
        <v>#REF!</v>
      </c>
      <c r="M21" s="74"/>
      <c r="N21" s="74"/>
      <c r="O21" s="74"/>
      <c r="P21" s="74"/>
      <c r="Q21" s="74"/>
      <c r="R21" s="74"/>
      <c r="S21" s="46">
        <v>390</v>
      </c>
      <c r="T21" s="46" t="e">
        <f>#REF!*S21</f>
        <v>#REF!</v>
      </c>
      <c r="U21" s="46" t="e">
        <f t="shared" si="0"/>
        <v>#REF!</v>
      </c>
    </row>
    <row r="22" s="42" customFormat="1" ht="33" customHeight="1" spans="1:21">
      <c r="A22" s="58"/>
      <c r="B22" s="57"/>
      <c r="C22" s="57" t="s">
        <v>15</v>
      </c>
      <c r="D22" s="56">
        <v>268800</v>
      </c>
      <c r="E22" s="57">
        <v>273900</v>
      </c>
      <c r="F22" s="56"/>
      <c r="G22" s="46" t="e">
        <f>#REF!-#REF!+#REF!-#REF!+#REF!</f>
        <v>#REF!</v>
      </c>
      <c r="H22" s="46" t="e">
        <f>#REF!-#REF!-#REF!+#REF!+#REF!-#REF!+#REF!</f>
        <v>#REF!</v>
      </c>
      <c r="I22" s="46" t="e">
        <f>D22-#REF!-#REF!+#REF!+#REF!-#REF!+#REF!</f>
        <v>#REF!</v>
      </c>
      <c r="J22" s="46" t="e">
        <f>#REF!-G22</f>
        <v>#REF!</v>
      </c>
      <c r="K22" s="46" t="e">
        <f>#REF!-H22</f>
        <v>#REF!</v>
      </c>
      <c r="L22" s="46" t="e">
        <f t="shared" si="1"/>
        <v>#REF!</v>
      </c>
      <c r="M22" s="74"/>
      <c r="N22" s="74"/>
      <c r="O22" s="74"/>
      <c r="P22" s="74"/>
      <c r="Q22" s="74"/>
      <c r="R22" s="74"/>
      <c r="S22" s="46">
        <v>300</v>
      </c>
      <c r="T22" s="46" t="e">
        <f>#REF!*S22</f>
        <v>#REF!</v>
      </c>
      <c r="U22" s="46" t="e">
        <f t="shared" si="0"/>
        <v>#REF!</v>
      </c>
    </row>
    <row r="23" s="43" customFormat="1" ht="33" customHeight="1" spans="1:21">
      <c r="A23" s="58">
        <v>7</v>
      </c>
      <c r="B23" s="62" t="s">
        <v>21</v>
      </c>
      <c r="C23" s="62" t="s">
        <v>13</v>
      </c>
      <c r="D23" s="62">
        <v>211926</v>
      </c>
      <c r="E23" s="62">
        <v>210912</v>
      </c>
      <c r="F23" s="62">
        <v>994032</v>
      </c>
      <c r="G23" s="46" t="e">
        <f>#REF!-#REF!+#REF!-#REF!+#REF!</f>
        <v>#REF!</v>
      </c>
      <c r="H23" s="46" t="e">
        <f>#REF!-#REF!-#REF!+#REF!+#REF!-#REF!+#REF!</f>
        <v>#REF!</v>
      </c>
      <c r="I23" s="46" t="e">
        <f>D23-#REF!-#REF!+#REF!+#REF!-#REF!+#REF!</f>
        <v>#REF!</v>
      </c>
      <c r="J23" s="46" t="e">
        <f>#REF!-G23</f>
        <v>#REF!</v>
      </c>
      <c r="K23" s="46" t="e">
        <f>#REF!-H23</f>
        <v>#REF!</v>
      </c>
      <c r="L23" s="46" t="e">
        <f t="shared" si="1"/>
        <v>#REF!</v>
      </c>
      <c r="M23" s="74" t="e">
        <f>#REF!+#REF!+#REF!</f>
        <v>#REF!</v>
      </c>
      <c r="N23" s="74" t="e">
        <f>#REF!+#REF!+#REF!</f>
        <v>#REF!</v>
      </c>
      <c r="O23" s="74">
        <f>E23+E24+E25</f>
        <v>994032</v>
      </c>
      <c r="P23" s="74" t="e">
        <f>#REF!-M23</f>
        <v>#REF!</v>
      </c>
      <c r="Q23" s="74" t="e">
        <f>#REF!-N23</f>
        <v>#REF!</v>
      </c>
      <c r="R23" s="74">
        <f>F23-O23</f>
        <v>0</v>
      </c>
      <c r="S23" s="46">
        <v>507</v>
      </c>
      <c r="T23" s="46" t="e">
        <f>#REF!*S23</f>
        <v>#REF!</v>
      </c>
      <c r="U23" s="46" t="e">
        <f t="shared" ref="U23:U49" si="2">E23-T23</f>
        <v>#REF!</v>
      </c>
    </row>
    <row r="24" s="43" customFormat="1" ht="33" customHeight="1" spans="1:21">
      <c r="A24" s="58"/>
      <c r="B24" s="62"/>
      <c r="C24" s="62" t="s">
        <v>14</v>
      </c>
      <c r="D24" s="62">
        <v>421980</v>
      </c>
      <c r="E24" s="62">
        <v>408720</v>
      </c>
      <c r="F24" s="62"/>
      <c r="G24" s="46" t="e">
        <f>#REF!-#REF!+#REF!-#REF!+#REF!</f>
        <v>#REF!</v>
      </c>
      <c r="H24" s="46" t="e">
        <f>#REF!-#REF!-#REF!+#REF!+#REF!-#REF!+#REF!</f>
        <v>#REF!</v>
      </c>
      <c r="I24" s="46" t="e">
        <f>D24-#REF!-#REF!+#REF!+#REF!-#REF!+#REF!</f>
        <v>#REF!</v>
      </c>
      <c r="J24" s="46" t="e">
        <f>#REF!-G24</f>
        <v>#REF!</v>
      </c>
      <c r="K24" s="46" t="e">
        <f>#REF!-H24</f>
        <v>#REF!</v>
      </c>
      <c r="L24" s="46" t="e">
        <f t="shared" si="1"/>
        <v>#REF!</v>
      </c>
      <c r="M24" s="74"/>
      <c r="N24" s="74"/>
      <c r="O24" s="74"/>
      <c r="P24" s="74"/>
      <c r="Q24" s="74"/>
      <c r="R24" s="74"/>
      <c r="S24" s="46">
        <v>390</v>
      </c>
      <c r="T24" s="46" t="e">
        <f>#REF!*S24</f>
        <v>#REF!</v>
      </c>
      <c r="U24" s="46" t="e">
        <f t="shared" si="2"/>
        <v>#REF!</v>
      </c>
    </row>
    <row r="25" s="43" customFormat="1" ht="33" customHeight="1" spans="1:21">
      <c r="A25" s="58"/>
      <c r="B25" s="62"/>
      <c r="C25" s="62" t="s">
        <v>15</v>
      </c>
      <c r="D25" s="62">
        <v>379800</v>
      </c>
      <c r="E25" s="62">
        <v>374400</v>
      </c>
      <c r="F25" s="62"/>
      <c r="G25" s="46" t="e">
        <f>#REF!-#REF!+#REF!-#REF!+#REF!</f>
        <v>#REF!</v>
      </c>
      <c r="H25" s="46" t="e">
        <f>#REF!-#REF!-#REF!+#REF!+#REF!-#REF!+#REF!</f>
        <v>#REF!</v>
      </c>
      <c r="I25" s="46" t="e">
        <f>D25-#REF!-#REF!+#REF!+#REF!-#REF!+#REF!</f>
        <v>#REF!</v>
      </c>
      <c r="J25" s="46" t="e">
        <f>#REF!-G25</f>
        <v>#REF!</v>
      </c>
      <c r="K25" s="46" t="e">
        <f>#REF!-H25</f>
        <v>#REF!</v>
      </c>
      <c r="L25" s="46" t="e">
        <f t="shared" si="1"/>
        <v>#REF!</v>
      </c>
      <c r="M25" s="74"/>
      <c r="N25" s="74"/>
      <c r="O25" s="74"/>
      <c r="P25" s="74"/>
      <c r="Q25" s="74"/>
      <c r="R25" s="74"/>
      <c r="S25" s="46">
        <v>300</v>
      </c>
      <c r="T25" s="46" t="e">
        <f>#REF!*S25</f>
        <v>#REF!</v>
      </c>
      <c r="U25" s="46" t="e">
        <f t="shared" si="2"/>
        <v>#REF!</v>
      </c>
    </row>
    <row r="26" s="43" customFormat="1" ht="33" customHeight="1" spans="1:21">
      <c r="A26" s="58">
        <v>8</v>
      </c>
      <c r="B26" s="62" t="s">
        <v>22</v>
      </c>
      <c r="C26" s="62" t="s">
        <v>13</v>
      </c>
      <c r="D26" s="62">
        <v>89232</v>
      </c>
      <c r="E26" s="63">
        <v>89232</v>
      </c>
      <c r="F26" s="62">
        <v>390942</v>
      </c>
      <c r="G26" s="46" t="e">
        <f>#REF!-#REF!+#REF!-#REF!+#REF!</f>
        <v>#REF!</v>
      </c>
      <c r="H26" s="46" t="e">
        <f>#REF!-#REF!-#REF!+#REF!+#REF!-#REF!+#REF!</f>
        <v>#REF!</v>
      </c>
      <c r="I26" s="46" t="e">
        <f>D26-#REF!-#REF!+#REF!+#REF!-#REF!+#REF!</f>
        <v>#REF!</v>
      </c>
      <c r="J26" s="46" t="e">
        <f>#REF!-G26</f>
        <v>#REF!</v>
      </c>
      <c r="K26" s="46" t="e">
        <f>#REF!-H26</f>
        <v>#REF!</v>
      </c>
      <c r="L26" s="46" t="e">
        <f t="shared" si="1"/>
        <v>#REF!</v>
      </c>
      <c r="M26" s="74" t="e">
        <f>#REF!+#REF!+#REF!</f>
        <v>#REF!</v>
      </c>
      <c r="N26" s="74" t="e">
        <f>#REF!+#REF!+#REF!</f>
        <v>#REF!</v>
      </c>
      <c r="O26" s="74">
        <f>E26+E27+E28</f>
        <v>390942</v>
      </c>
      <c r="P26" s="74" t="e">
        <f>#REF!-M26</f>
        <v>#REF!</v>
      </c>
      <c r="Q26" s="74" t="e">
        <f>#REF!-N26</f>
        <v>#REF!</v>
      </c>
      <c r="R26" s="74">
        <f>F26-O26</f>
        <v>0</v>
      </c>
      <c r="S26" s="46">
        <v>507</v>
      </c>
      <c r="T26" s="46" t="e">
        <f>#REF!*S26</f>
        <v>#REF!</v>
      </c>
      <c r="U26" s="46" t="e">
        <f t="shared" si="2"/>
        <v>#REF!</v>
      </c>
    </row>
    <row r="27" s="43" customFormat="1" ht="33" customHeight="1" spans="1:21">
      <c r="A27" s="58"/>
      <c r="B27" s="62"/>
      <c r="C27" s="62" t="s">
        <v>14</v>
      </c>
      <c r="D27" s="62">
        <v>156390</v>
      </c>
      <c r="E27" s="63">
        <v>155610</v>
      </c>
      <c r="F27" s="62"/>
      <c r="G27" s="46" t="e">
        <f>#REF!-#REF!+#REF!-#REF!+#REF!</f>
        <v>#REF!</v>
      </c>
      <c r="H27" s="46" t="e">
        <f>#REF!-#REF!-#REF!+#REF!+#REF!-#REF!+#REF!</f>
        <v>#REF!</v>
      </c>
      <c r="I27" s="46" t="e">
        <f>D27-#REF!-#REF!+#REF!+#REF!-#REF!+#REF!</f>
        <v>#REF!</v>
      </c>
      <c r="J27" s="46" t="e">
        <f>#REF!-G27</f>
        <v>#REF!</v>
      </c>
      <c r="K27" s="46" t="e">
        <f>#REF!-H27</f>
        <v>#REF!</v>
      </c>
      <c r="L27" s="46" t="e">
        <f t="shared" si="1"/>
        <v>#REF!</v>
      </c>
      <c r="M27" s="74"/>
      <c r="N27" s="74"/>
      <c r="O27" s="74"/>
      <c r="P27" s="74"/>
      <c r="Q27" s="74"/>
      <c r="R27" s="74"/>
      <c r="S27" s="46">
        <v>390</v>
      </c>
      <c r="T27" s="46" t="e">
        <f>#REF!*S27</f>
        <v>#REF!</v>
      </c>
      <c r="U27" s="46" t="e">
        <f t="shared" si="2"/>
        <v>#REF!</v>
      </c>
    </row>
    <row r="28" s="43" customFormat="1" ht="33" customHeight="1" spans="1:21">
      <c r="A28" s="58"/>
      <c r="B28" s="62"/>
      <c r="C28" s="62" t="s">
        <v>15</v>
      </c>
      <c r="D28" s="62">
        <v>139200</v>
      </c>
      <c r="E28" s="63">
        <v>146100</v>
      </c>
      <c r="F28" s="62"/>
      <c r="G28" s="46" t="e">
        <f>#REF!-#REF!+#REF!-#REF!+#REF!</f>
        <v>#REF!</v>
      </c>
      <c r="H28" s="46" t="e">
        <f>#REF!-#REF!-#REF!+#REF!+#REF!-#REF!+#REF!</f>
        <v>#REF!</v>
      </c>
      <c r="I28" s="46" t="e">
        <f>D28-#REF!-#REF!+#REF!+#REF!-#REF!+#REF!</f>
        <v>#REF!</v>
      </c>
      <c r="J28" s="46" t="e">
        <f>#REF!-G28</f>
        <v>#REF!</v>
      </c>
      <c r="K28" s="46" t="e">
        <f>#REF!-H28</f>
        <v>#REF!</v>
      </c>
      <c r="L28" s="46" t="e">
        <f t="shared" si="1"/>
        <v>#REF!</v>
      </c>
      <c r="M28" s="74"/>
      <c r="N28" s="74"/>
      <c r="O28" s="74"/>
      <c r="P28" s="74"/>
      <c r="Q28" s="74"/>
      <c r="R28" s="74"/>
      <c r="S28" s="46">
        <v>300</v>
      </c>
      <c r="T28" s="46" t="e">
        <f>#REF!*S28</f>
        <v>#REF!</v>
      </c>
      <c r="U28" s="46" t="e">
        <f t="shared" si="2"/>
        <v>#REF!</v>
      </c>
    </row>
    <row r="29" s="43" customFormat="1" ht="33" customHeight="1" spans="1:21">
      <c r="A29" s="58">
        <v>9</v>
      </c>
      <c r="B29" s="62" t="s">
        <v>23</v>
      </c>
      <c r="C29" s="62" t="s">
        <v>13</v>
      </c>
      <c r="D29" s="64">
        <v>148551</v>
      </c>
      <c r="E29" s="62">
        <v>148044</v>
      </c>
      <c r="F29" s="62">
        <v>746334</v>
      </c>
      <c r="G29" s="46" t="e">
        <f>#REF!-#REF!+#REF!-#REF!+#REF!</f>
        <v>#REF!</v>
      </c>
      <c r="H29" s="46" t="e">
        <f>#REF!-#REF!-#REF!+#REF!+#REF!-#REF!+#REF!</f>
        <v>#REF!</v>
      </c>
      <c r="I29" s="46" t="e">
        <f>D29-#REF!-#REF!+#REF!+#REF!-#REF!+#REF!</f>
        <v>#REF!</v>
      </c>
      <c r="J29" s="46" t="e">
        <f>#REF!-G29</f>
        <v>#REF!</v>
      </c>
      <c r="K29" s="46" t="e">
        <f>#REF!-H29</f>
        <v>#REF!</v>
      </c>
      <c r="L29" s="46" t="e">
        <f t="shared" si="1"/>
        <v>#REF!</v>
      </c>
      <c r="M29" s="74" t="e">
        <f>#REF!+#REF!+#REF!</f>
        <v>#REF!</v>
      </c>
      <c r="N29" s="74" t="e">
        <f>#REF!+#REF!+#REF!</f>
        <v>#REF!</v>
      </c>
      <c r="O29" s="74">
        <f>E29+E30+E31</f>
        <v>746334</v>
      </c>
      <c r="P29" s="74" t="e">
        <f>#REF!-M29</f>
        <v>#REF!</v>
      </c>
      <c r="Q29" s="74" t="e">
        <f>#REF!-N29</f>
        <v>#REF!</v>
      </c>
      <c r="R29" s="74">
        <f>F29-O29</f>
        <v>0</v>
      </c>
      <c r="S29" s="46">
        <v>507</v>
      </c>
      <c r="T29" s="46" t="e">
        <f>#REF!*S29</f>
        <v>#REF!</v>
      </c>
      <c r="U29" s="46" t="e">
        <f t="shared" si="2"/>
        <v>#REF!</v>
      </c>
    </row>
    <row r="30" s="43" customFormat="1" ht="33" customHeight="1" spans="1:21">
      <c r="A30" s="58"/>
      <c r="B30" s="62"/>
      <c r="C30" s="62" t="s">
        <v>14</v>
      </c>
      <c r="D30" s="64">
        <v>427440</v>
      </c>
      <c r="E30" s="62">
        <v>421590</v>
      </c>
      <c r="F30" s="62"/>
      <c r="G30" s="46" t="e">
        <f>#REF!-#REF!+#REF!-#REF!+#REF!</f>
        <v>#REF!</v>
      </c>
      <c r="H30" s="46" t="e">
        <f>#REF!-#REF!-#REF!+#REF!+#REF!-#REF!+#REF!</f>
        <v>#REF!</v>
      </c>
      <c r="I30" s="46" t="e">
        <f>D30-#REF!-#REF!+#REF!+#REF!-#REF!+#REF!</f>
        <v>#REF!</v>
      </c>
      <c r="J30" s="46" t="e">
        <f>#REF!-G30</f>
        <v>#REF!</v>
      </c>
      <c r="K30" s="46" t="e">
        <f>#REF!-H30</f>
        <v>#REF!</v>
      </c>
      <c r="L30" s="46" t="e">
        <f t="shared" si="1"/>
        <v>#REF!</v>
      </c>
      <c r="M30" s="74"/>
      <c r="N30" s="74"/>
      <c r="O30" s="74"/>
      <c r="P30" s="74"/>
      <c r="Q30" s="74"/>
      <c r="R30" s="74"/>
      <c r="S30" s="46">
        <v>390</v>
      </c>
      <c r="T30" s="46" t="e">
        <f>#REF!*S30</f>
        <v>#REF!</v>
      </c>
      <c r="U30" s="46" t="e">
        <f t="shared" si="2"/>
        <v>#REF!</v>
      </c>
    </row>
    <row r="31" s="43" customFormat="1" ht="33" customHeight="1" spans="1:21">
      <c r="A31" s="58"/>
      <c r="B31" s="62"/>
      <c r="C31" s="62" t="s">
        <v>15</v>
      </c>
      <c r="D31" s="64">
        <v>179400</v>
      </c>
      <c r="E31" s="62">
        <v>176700</v>
      </c>
      <c r="F31" s="62"/>
      <c r="G31" s="46" t="e">
        <f>#REF!-#REF!+#REF!-#REF!+#REF!</f>
        <v>#REF!</v>
      </c>
      <c r="H31" s="46" t="e">
        <f>#REF!-#REF!-#REF!+#REF!+#REF!-#REF!+#REF!</f>
        <v>#REF!</v>
      </c>
      <c r="I31" s="46" t="e">
        <f>D31-#REF!-#REF!+#REF!+#REF!-#REF!+#REF!</f>
        <v>#REF!</v>
      </c>
      <c r="J31" s="46" t="e">
        <f>#REF!-G31</f>
        <v>#REF!</v>
      </c>
      <c r="K31" s="46" t="e">
        <f>#REF!-H31</f>
        <v>#REF!</v>
      </c>
      <c r="L31" s="46" t="e">
        <f t="shared" si="1"/>
        <v>#REF!</v>
      </c>
      <c r="M31" s="74"/>
      <c r="N31" s="74"/>
      <c r="O31" s="74"/>
      <c r="P31" s="74"/>
      <c r="Q31" s="74"/>
      <c r="R31" s="74"/>
      <c r="S31" s="46">
        <v>300</v>
      </c>
      <c r="T31" s="46" t="e">
        <f>#REF!*S31</f>
        <v>#REF!</v>
      </c>
      <c r="U31" s="46" t="e">
        <f t="shared" si="2"/>
        <v>#REF!</v>
      </c>
    </row>
    <row r="32" s="43" customFormat="1" ht="33" customHeight="1" spans="1:21">
      <c r="A32" s="58">
        <v>10</v>
      </c>
      <c r="B32" s="62" t="s">
        <v>24</v>
      </c>
      <c r="C32" s="62" t="s">
        <v>13</v>
      </c>
      <c r="D32" s="65">
        <v>65910</v>
      </c>
      <c r="E32" s="64">
        <v>63882</v>
      </c>
      <c r="F32" s="65">
        <v>127602</v>
      </c>
      <c r="G32" s="46" t="e">
        <f>#REF!-#REF!+#REF!-#REF!+#REF!</f>
        <v>#REF!</v>
      </c>
      <c r="H32" s="46" t="e">
        <f>#REF!-#REF!-#REF!+#REF!+#REF!-#REF!+#REF!</f>
        <v>#REF!</v>
      </c>
      <c r="I32" s="46" t="e">
        <f>D32-#REF!-#REF!+#REF!+#REF!-#REF!+#REF!</f>
        <v>#REF!</v>
      </c>
      <c r="J32" s="46" t="e">
        <f>#REF!-G32</f>
        <v>#REF!</v>
      </c>
      <c r="K32" s="46" t="e">
        <f>#REF!-H32</f>
        <v>#REF!</v>
      </c>
      <c r="L32" s="46" t="e">
        <f t="shared" ref="L32:L37" si="3">E32-I32</f>
        <v>#REF!</v>
      </c>
      <c r="M32" s="74" t="e">
        <f>#REF!+#REF!+#REF!</f>
        <v>#REF!</v>
      </c>
      <c r="N32" s="74" t="e">
        <f>#REF!+#REF!+#REF!</f>
        <v>#REF!</v>
      </c>
      <c r="O32" s="74">
        <f>E32+E33+E34</f>
        <v>127602</v>
      </c>
      <c r="P32" s="74" t="e">
        <f>#REF!-M32</f>
        <v>#REF!</v>
      </c>
      <c r="Q32" s="74" t="e">
        <f>#REF!-N32</f>
        <v>#REF!</v>
      </c>
      <c r="R32" s="74">
        <f>F32-O32</f>
        <v>0</v>
      </c>
      <c r="S32" s="46">
        <v>507</v>
      </c>
      <c r="T32" s="46" t="e">
        <f>#REF!*S32</f>
        <v>#REF!</v>
      </c>
      <c r="U32" s="46" t="e">
        <f t="shared" si="2"/>
        <v>#REF!</v>
      </c>
    </row>
    <row r="33" s="43" customFormat="1" ht="33" customHeight="1" spans="1:21">
      <c r="A33" s="58"/>
      <c r="B33" s="62"/>
      <c r="C33" s="62" t="s">
        <v>14</v>
      </c>
      <c r="D33" s="65">
        <v>37830</v>
      </c>
      <c r="E33" s="64">
        <v>38220</v>
      </c>
      <c r="F33" s="65"/>
      <c r="G33" s="46" t="e">
        <f>#REF!-#REF!+#REF!-#REF!+#REF!</f>
        <v>#REF!</v>
      </c>
      <c r="H33" s="46" t="e">
        <f>#REF!-#REF!-#REF!+#REF!+#REF!-#REF!+#REF!</f>
        <v>#REF!</v>
      </c>
      <c r="I33" s="46" t="e">
        <f>D33-#REF!-#REF!+#REF!+#REF!-#REF!+#REF!</f>
        <v>#REF!</v>
      </c>
      <c r="J33" s="46" t="e">
        <f>#REF!-G33</f>
        <v>#REF!</v>
      </c>
      <c r="K33" s="46" t="e">
        <f>#REF!-H33</f>
        <v>#REF!</v>
      </c>
      <c r="L33" s="46" t="e">
        <f t="shared" si="3"/>
        <v>#REF!</v>
      </c>
      <c r="M33" s="74"/>
      <c r="N33" s="74"/>
      <c r="O33" s="74"/>
      <c r="P33" s="74"/>
      <c r="Q33" s="74"/>
      <c r="R33" s="74"/>
      <c r="S33" s="46">
        <v>390</v>
      </c>
      <c r="T33" s="46" t="e">
        <f>#REF!*S33</f>
        <v>#REF!</v>
      </c>
      <c r="U33" s="46" t="e">
        <f t="shared" si="2"/>
        <v>#REF!</v>
      </c>
    </row>
    <row r="34" s="43" customFormat="1" ht="33" customHeight="1" spans="1:21">
      <c r="A34" s="58"/>
      <c r="B34" s="62"/>
      <c r="C34" s="62" t="s">
        <v>15</v>
      </c>
      <c r="D34" s="65">
        <v>26100</v>
      </c>
      <c r="E34" s="64">
        <v>25500</v>
      </c>
      <c r="F34" s="65"/>
      <c r="G34" s="46" t="e">
        <f>#REF!-#REF!+#REF!-#REF!+#REF!</f>
        <v>#REF!</v>
      </c>
      <c r="H34" s="46" t="e">
        <f>#REF!-#REF!-#REF!+#REF!+#REF!-#REF!+#REF!</f>
        <v>#REF!</v>
      </c>
      <c r="I34" s="46" t="e">
        <f>D34-#REF!-#REF!+#REF!+#REF!-#REF!+#REF!</f>
        <v>#REF!</v>
      </c>
      <c r="J34" s="46" t="e">
        <f>#REF!-G34</f>
        <v>#REF!</v>
      </c>
      <c r="K34" s="46" t="e">
        <f>#REF!-H34</f>
        <v>#REF!</v>
      </c>
      <c r="L34" s="46" t="e">
        <f t="shared" si="3"/>
        <v>#REF!</v>
      </c>
      <c r="M34" s="74"/>
      <c r="N34" s="74"/>
      <c r="O34" s="74"/>
      <c r="P34" s="74"/>
      <c r="Q34" s="74"/>
      <c r="R34" s="74"/>
      <c r="S34" s="46">
        <v>300</v>
      </c>
      <c r="T34" s="46" t="e">
        <f>#REF!*S34</f>
        <v>#REF!</v>
      </c>
      <c r="U34" s="46" t="e">
        <f t="shared" si="2"/>
        <v>#REF!</v>
      </c>
    </row>
    <row r="35" s="43" customFormat="1" ht="33" customHeight="1" spans="1:21">
      <c r="A35" s="58">
        <v>11</v>
      </c>
      <c r="B35" s="62" t="s">
        <v>25</v>
      </c>
      <c r="C35" s="62" t="s">
        <v>13</v>
      </c>
      <c r="D35" s="62">
        <v>93288</v>
      </c>
      <c r="E35" s="62">
        <v>92781</v>
      </c>
      <c r="F35" s="62">
        <v>448911</v>
      </c>
      <c r="G35" s="46" t="e">
        <f>#REF!-#REF!+#REF!-#REF!+#REF!</f>
        <v>#REF!</v>
      </c>
      <c r="H35" s="46" t="e">
        <f>#REF!-#REF!-#REF!+#REF!+#REF!-#REF!+#REF!</f>
        <v>#REF!</v>
      </c>
      <c r="I35" s="46" t="e">
        <f>D35-#REF!-#REF!+#REF!+#REF!-#REF!+#REF!</f>
        <v>#REF!</v>
      </c>
      <c r="J35" s="46" t="e">
        <f>#REF!-G35</f>
        <v>#REF!</v>
      </c>
      <c r="K35" s="46" t="e">
        <f>#REF!-H35</f>
        <v>#REF!</v>
      </c>
      <c r="L35" s="46" t="e">
        <f t="shared" si="3"/>
        <v>#REF!</v>
      </c>
      <c r="M35" s="74" t="e">
        <f>#REF!+#REF!+#REF!</f>
        <v>#REF!</v>
      </c>
      <c r="N35" s="74" t="e">
        <f>#REF!+#REF!+#REF!</f>
        <v>#REF!</v>
      </c>
      <c r="O35" s="74">
        <f>E35+E36+E37</f>
        <v>448911</v>
      </c>
      <c r="P35" s="74" t="e">
        <f>#REF!-M35</f>
        <v>#REF!</v>
      </c>
      <c r="Q35" s="74" t="e">
        <f>#REF!-N35</f>
        <v>#REF!</v>
      </c>
      <c r="R35" s="74">
        <f>F35-O35</f>
        <v>0</v>
      </c>
      <c r="S35" s="46">
        <v>507</v>
      </c>
      <c r="T35" s="46" t="e">
        <f>#REF!*S35</f>
        <v>#REF!</v>
      </c>
      <c r="U35" s="46" t="e">
        <f t="shared" si="2"/>
        <v>#REF!</v>
      </c>
    </row>
    <row r="36" s="42" customFormat="1" ht="33" customHeight="1" spans="1:21">
      <c r="A36" s="58"/>
      <c r="B36" s="57"/>
      <c r="C36" s="57" t="s">
        <v>14</v>
      </c>
      <c r="D36" s="57">
        <v>251940</v>
      </c>
      <c r="E36" s="57">
        <v>248430</v>
      </c>
      <c r="F36" s="57"/>
      <c r="G36" s="46" t="e">
        <f>#REF!-#REF!+#REF!-#REF!+#REF!</f>
        <v>#REF!</v>
      </c>
      <c r="H36" s="46" t="e">
        <f>#REF!-#REF!-#REF!+#REF!+#REF!-#REF!+#REF!</f>
        <v>#REF!</v>
      </c>
      <c r="I36" s="46" t="e">
        <f>D36-#REF!-#REF!+#REF!+#REF!-#REF!+#REF!</f>
        <v>#REF!</v>
      </c>
      <c r="J36" s="46" t="e">
        <f>#REF!-G36</f>
        <v>#REF!</v>
      </c>
      <c r="K36" s="46" t="e">
        <f>#REF!-H36</f>
        <v>#REF!</v>
      </c>
      <c r="L36" s="46" t="e">
        <f t="shared" si="3"/>
        <v>#REF!</v>
      </c>
      <c r="M36" s="74"/>
      <c r="N36" s="74"/>
      <c r="O36" s="74"/>
      <c r="P36" s="74"/>
      <c r="Q36" s="74"/>
      <c r="R36" s="74"/>
      <c r="S36" s="46">
        <v>390</v>
      </c>
      <c r="T36" s="46" t="e">
        <f>#REF!*S36</f>
        <v>#REF!</v>
      </c>
      <c r="U36" s="46" t="e">
        <f t="shared" si="2"/>
        <v>#REF!</v>
      </c>
    </row>
    <row r="37" s="42" customFormat="1" ht="33" customHeight="1" spans="1:21">
      <c r="A37" s="58"/>
      <c r="B37" s="57"/>
      <c r="C37" s="57" t="s">
        <v>15</v>
      </c>
      <c r="D37" s="57">
        <v>111000</v>
      </c>
      <c r="E37" s="57">
        <v>107700</v>
      </c>
      <c r="F37" s="57"/>
      <c r="G37" s="46" t="e">
        <f>#REF!-#REF!+#REF!-#REF!+#REF!</f>
        <v>#REF!</v>
      </c>
      <c r="H37" s="46" t="e">
        <f>#REF!-#REF!-#REF!+#REF!+#REF!-#REF!+#REF!</f>
        <v>#REF!</v>
      </c>
      <c r="I37" s="46" t="e">
        <f>D37-#REF!-#REF!+#REF!+#REF!-#REF!+#REF!</f>
        <v>#REF!</v>
      </c>
      <c r="J37" s="46" t="e">
        <f>#REF!-G37</f>
        <v>#REF!</v>
      </c>
      <c r="K37" s="46" t="e">
        <f>#REF!-H37</f>
        <v>#REF!</v>
      </c>
      <c r="L37" s="46" t="e">
        <f t="shared" si="3"/>
        <v>#REF!</v>
      </c>
      <c r="M37" s="74"/>
      <c r="N37" s="74"/>
      <c r="O37" s="74"/>
      <c r="P37" s="74"/>
      <c r="Q37" s="74"/>
      <c r="R37" s="74"/>
      <c r="S37" s="46">
        <v>300</v>
      </c>
      <c r="T37" s="46" t="e">
        <f>#REF!*S37</f>
        <v>#REF!</v>
      </c>
      <c r="U37" s="46" t="e">
        <f t="shared" si="2"/>
        <v>#REF!</v>
      </c>
    </row>
    <row r="38" s="44" customFormat="1" ht="33" customHeight="1" spans="1:21">
      <c r="A38" s="58">
        <v>12</v>
      </c>
      <c r="B38" s="57" t="s">
        <v>26</v>
      </c>
      <c r="C38" s="65" t="s">
        <v>13</v>
      </c>
      <c r="D38" s="56">
        <v>93288</v>
      </c>
      <c r="E38" s="65">
        <v>93288</v>
      </c>
      <c r="F38" s="56">
        <v>225648</v>
      </c>
      <c r="G38" s="46" t="e">
        <f>#REF!-#REF!+#REF!-#REF!+#REF!</f>
        <v>#REF!</v>
      </c>
      <c r="H38" s="46" t="e">
        <f>#REF!-#REF!-#REF!+#REF!+#REF!-#REF!+#REF!</f>
        <v>#REF!</v>
      </c>
      <c r="I38" s="46" t="e">
        <f>D38-#REF!-#REF!+#REF!+#REF!-#REF!+#REF!</f>
        <v>#REF!</v>
      </c>
      <c r="J38" s="46" t="e">
        <f>#REF!-G38</f>
        <v>#REF!</v>
      </c>
      <c r="K38" s="46" t="e">
        <f>#REF!-H38</f>
        <v>#REF!</v>
      </c>
      <c r="L38" s="46" t="e">
        <f>E38-I38</f>
        <v>#REF!</v>
      </c>
      <c r="M38" s="74" t="e">
        <f>#REF!+#REF!+#REF!</f>
        <v>#REF!</v>
      </c>
      <c r="N38" s="74" t="e">
        <f>#REF!+#REF!+#REF!</f>
        <v>#REF!</v>
      </c>
      <c r="O38" s="74">
        <f>E38+E39+E40</f>
        <v>225648</v>
      </c>
      <c r="P38" s="74" t="e">
        <f>#REF!-M38</f>
        <v>#REF!</v>
      </c>
      <c r="Q38" s="74" t="e">
        <f>#REF!-N38</f>
        <v>#REF!</v>
      </c>
      <c r="R38" s="74">
        <f>F38-O38</f>
        <v>0</v>
      </c>
      <c r="S38" s="46">
        <v>507</v>
      </c>
      <c r="T38" s="46" t="e">
        <f>#REF!*S38</f>
        <v>#REF!</v>
      </c>
      <c r="U38" s="46" t="e">
        <f t="shared" si="2"/>
        <v>#REF!</v>
      </c>
    </row>
    <row r="39" s="44" customFormat="1" ht="33" customHeight="1" spans="1:21">
      <c r="A39" s="58"/>
      <c r="B39" s="57"/>
      <c r="C39" s="65" t="s">
        <v>14</v>
      </c>
      <c r="D39" s="56">
        <v>113880</v>
      </c>
      <c r="E39" s="65">
        <v>114660</v>
      </c>
      <c r="F39" s="56"/>
      <c r="G39" s="46" t="e">
        <f>#REF!-#REF!+#REF!-#REF!+#REF!</f>
        <v>#REF!</v>
      </c>
      <c r="H39" s="46" t="e">
        <f>#REF!-#REF!-#REF!+#REF!+#REF!-#REF!+#REF!</f>
        <v>#REF!</v>
      </c>
      <c r="I39" s="46" t="e">
        <f>D39-#REF!-#REF!+#REF!+#REF!-#REF!+#REF!</f>
        <v>#REF!</v>
      </c>
      <c r="J39" s="46" t="e">
        <f>#REF!-G39</f>
        <v>#REF!</v>
      </c>
      <c r="K39" s="46" t="e">
        <f>#REF!-H39</f>
        <v>#REF!</v>
      </c>
      <c r="L39" s="46" t="e">
        <f>E39-I39</f>
        <v>#REF!</v>
      </c>
      <c r="M39" s="74"/>
      <c r="N39" s="74"/>
      <c r="O39" s="74"/>
      <c r="P39" s="74"/>
      <c r="Q39" s="74"/>
      <c r="R39" s="74"/>
      <c r="S39" s="46">
        <v>390</v>
      </c>
      <c r="T39" s="46" t="e">
        <f>#REF!*S39</f>
        <v>#REF!</v>
      </c>
      <c r="U39" s="46" t="e">
        <f t="shared" si="2"/>
        <v>#REF!</v>
      </c>
    </row>
    <row r="40" s="44" customFormat="1" ht="33" customHeight="1" spans="1:21">
      <c r="A40" s="58"/>
      <c r="B40" s="57"/>
      <c r="C40" s="65" t="s">
        <v>15</v>
      </c>
      <c r="D40" s="56">
        <v>17700</v>
      </c>
      <c r="E40" s="65">
        <v>17700</v>
      </c>
      <c r="F40" s="56"/>
      <c r="G40" s="46" t="e">
        <f>#REF!-#REF!+#REF!-#REF!+#REF!</f>
        <v>#REF!</v>
      </c>
      <c r="H40" s="46" t="e">
        <f>#REF!-#REF!-#REF!+#REF!+#REF!-#REF!+#REF!</f>
        <v>#REF!</v>
      </c>
      <c r="I40" s="46" t="e">
        <f>D40-#REF!-#REF!+#REF!+#REF!-#REF!+#REF!</f>
        <v>#REF!</v>
      </c>
      <c r="J40" s="46" t="e">
        <f>#REF!-G40</f>
        <v>#REF!</v>
      </c>
      <c r="K40" s="46" t="e">
        <f>#REF!-H40</f>
        <v>#REF!</v>
      </c>
      <c r="L40" s="46" t="e">
        <f>E40-I40</f>
        <v>#REF!</v>
      </c>
      <c r="M40" s="74"/>
      <c r="N40" s="74"/>
      <c r="O40" s="74"/>
      <c r="P40" s="74"/>
      <c r="Q40" s="74"/>
      <c r="R40" s="74"/>
      <c r="S40" s="46">
        <v>300</v>
      </c>
      <c r="T40" s="46" t="e">
        <f>#REF!*S40</f>
        <v>#REF!</v>
      </c>
      <c r="U40" s="46" t="e">
        <f t="shared" si="2"/>
        <v>#REF!</v>
      </c>
    </row>
    <row r="41" s="42" customFormat="1" ht="33" customHeight="1" spans="1:21">
      <c r="A41" s="58">
        <v>13</v>
      </c>
      <c r="B41" s="62" t="s">
        <v>27</v>
      </c>
      <c r="C41" s="64" t="s">
        <v>13</v>
      </c>
      <c r="D41" s="65">
        <v>63882</v>
      </c>
      <c r="E41" s="65">
        <v>63882</v>
      </c>
      <c r="F41" s="65">
        <v>102522</v>
      </c>
      <c r="G41" s="46" t="e">
        <f>#REF!-#REF!+#REF!-#REF!+#REF!</f>
        <v>#REF!</v>
      </c>
      <c r="H41" s="46" t="e">
        <f>#REF!-#REF!-#REF!+#REF!+#REF!-#REF!+#REF!</f>
        <v>#REF!</v>
      </c>
      <c r="I41" s="46" t="e">
        <f>D41-#REF!-#REF!+#REF!+#REF!-#REF!+#REF!</f>
        <v>#REF!</v>
      </c>
      <c r="J41" s="46" t="e">
        <f>#REF!-G41</f>
        <v>#REF!</v>
      </c>
      <c r="K41" s="46" t="e">
        <f>#REF!-H41</f>
        <v>#REF!</v>
      </c>
      <c r="L41" s="46" t="e">
        <f>E41-I41</f>
        <v>#REF!</v>
      </c>
      <c r="M41" s="74" t="e">
        <f>#REF!+#REF!+#REF!</f>
        <v>#REF!</v>
      </c>
      <c r="N41" s="74" t="e">
        <f>#REF!+#REF!+#REF!</f>
        <v>#REF!</v>
      </c>
      <c r="O41" s="74">
        <f>E41+E42+E43</f>
        <v>102522</v>
      </c>
      <c r="P41" s="74" t="e">
        <f>#REF!-M41</f>
        <v>#REF!</v>
      </c>
      <c r="Q41" s="74" t="e">
        <f>#REF!-N41</f>
        <v>#REF!</v>
      </c>
      <c r="R41" s="74">
        <f>F41-O41</f>
        <v>0</v>
      </c>
      <c r="S41" s="46">
        <v>507</v>
      </c>
      <c r="T41" s="46" t="e">
        <f>#REF!*S41</f>
        <v>#REF!</v>
      </c>
      <c r="U41" s="46" t="e">
        <f t="shared" si="2"/>
        <v>#REF!</v>
      </c>
    </row>
    <row r="42" s="42" customFormat="1" ht="33" customHeight="1" spans="1:21">
      <c r="A42" s="58"/>
      <c r="B42" s="62"/>
      <c r="C42" s="64" t="s">
        <v>14</v>
      </c>
      <c r="D42" s="65">
        <v>17550</v>
      </c>
      <c r="E42" s="65">
        <v>17940</v>
      </c>
      <c r="F42" s="65"/>
      <c r="G42" s="46" t="e">
        <f>#REF!-#REF!+#REF!-#REF!+#REF!</f>
        <v>#REF!</v>
      </c>
      <c r="H42" s="46" t="e">
        <f>#REF!-#REF!-#REF!+#REF!+#REF!-#REF!+#REF!</f>
        <v>#REF!</v>
      </c>
      <c r="I42" s="46" t="e">
        <f>D42-#REF!-#REF!+#REF!+#REF!-#REF!+#REF!</f>
        <v>#REF!</v>
      </c>
      <c r="J42" s="46" t="e">
        <f>#REF!-G42</f>
        <v>#REF!</v>
      </c>
      <c r="K42" s="46" t="e">
        <f>#REF!-H42</f>
        <v>#REF!</v>
      </c>
      <c r="L42" s="46" t="e">
        <f>E42-I42</f>
        <v>#REF!</v>
      </c>
      <c r="M42" s="74"/>
      <c r="N42" s="74"/>
      <c r="O42" s="74"/>
      <c r="P42" s="74"/>
      <c r="Q42" s="74"/>
      <c r="R42" s="74"/>
      <c r="S42" s="46">
        <v>390</v>
      </c>
      <c r="T42" s="46" t="e">
        <f>#REF!*S42</f>
        <v>#REF!</v>
      </c>
      <c r="U42" s="46" t="e">
        <f t="shared" si="2"/>
        <v>#REF!</v>
      </c>
    </row>
    <row r="43" s="42" customFormat="1" ht="33" customHeight="1" spans="1:21">
      <c r="A43" s="58"/>
      <c r="B43" s="62"/>
      <c r="C43" s="64" t="s">
        <v>15</v>
      </c>
      <c r="D43" s="65">
        <v>20700</v>
      </c>
      <c r="E43" s="65">
        <v>20700</v>
      </c>
      <c r="F43" s="65"/>
      <c r="G43" s="46" t="e">
        <f>#REF!-#REF!+#REF!-#REF!+#REF!</f>
        <v>#REF!</v>
      </c>
      <c r="H43" s="46" t="e">
        <f>#REF!-#REF!-#REF!+#REF!+#REF!-#REF!+#REF!</f>
        <v>#REF!</v>
      </c>
      <c r="I43" s="46" t="e">
        <f>D43-#REF!-#REF!+#REF!+#REF!-#REF!+#REF!</f>
        <v>#REF!</v>
      </c>
      <c r="J43" s="46" t="e">
        <f>#REF!-G43</f>
        <v>#REF!</v>
      </c>
      <c r="K43" s="46" t="e">
        <f>#REF!-H43</f>
        <v>#REF!</v>
      </c>
      <c r="L43" s="46" t="e">
        <f>E43-I43</f>
        <v>#REF!</v>
      </c>
      <c r="M43" s="74"/>
      <c r="N43" s="74"/>
      <c r="O43" s="74"/>
      <c r="P43" s="74"/>
      <c r="Q43" s="74"/>
      <c r="R43" s="74"/>
      <c r="S43" s="46">
        <v>300</v>
      </c>
      <c r="T43" s="46" t="e">
        <f>#REF!*S43</f>
        <v>#REF!</v>
      </c>
      <c r="U43" s="46" t="e">
        <f t="shared" si="2"/>
        <v>#REF!</v>
      </c>
    </row>
    <row r="44" s="42" customFormat="1" ht="33" customHeight="1" spans="1:21">
      <c r="A44" s="58">
        <v>14</v>
      </c>
      <c r="B44" s="57" t="s">
        <v>28</v>
      </c>
      <c r="C44" s="64" t="s">
        <v>13</v>
      </c>
      <c r="D44" s="65">
        <v>5577</v>
      </c>
      <c r="E44" s="65">
        <v>5577</v>
      </c>
      <c r="F44" s="65">
        <v>16047</v>
      </c>
      <c r="G44" s="46" t="e">
        <f>#REF!-#REF!+#REF!-#REF!+#REF!</f>
        <v>#REF!</v>
      </c>
      <c r="H44" s="46" t="e">
        <f>#REF!-#REF!-#REF!+#REF!+#REF!-#REF!+#REF!</f>
        <v>#REF!</v>
      </c>
      <c r="I44" s="46" t="e">
        <f>D44-#REF!-#REF!+#REF!+#REF!-#REF!+#REF!</f>
        <v>#REF!</v>
      </c>
      <c r="J44" s="46" t="e">
        <f>#REF!-G44</f>
        <v>#REF!</v>
      </c>
      <c r="K44" s="46" t="e">
        <f>#REF!-H44</f>
        <v>#REF!</v>
      </c>
      <c r="L44" s="46" t="e">
        <f>E44-I44</f>
        <v>#REF!</v>
      </c>
      <c r="M44" s="74" t="e">
        <f>#REF!+#REF!+#REF!</f>
        <v>#REF!</v>
      </c>
      <c r="N44" s="74" t="e">
        <f>#REF!+#REF!+#REF!</f>
        <v>#REF!</v>
      </c>
      <c r="O44" s="74">
        <f>E44+E45+E46</f>
        <v>16047</v>
      </c>
      <c r="P44" s="74" t="e">
        <f>#REF!-M44</f>
        <v>#REF!</v>
      </c>
      <c r="Q44" s="74" t="e">
        <f>#REF!-N44</f>
        <v>#REF!</v>
      </c>
      <c r="R44" s="74">
        <f>F44-O44</f>
        <v>0</v>
      </c>
      <c r="S44" s="46">
        <v>507</v>
      </c>
      <c r="T44" s="46" t="e">
        <f>#REF!*S44</f>
        <v>#REF!</v>
      </c>
      <c r="U44" s="46" t="e">
        <f t="shared" si="2"/>
        <v>#REF!</v>
      </c>
    </row>
    <row r="45" s="42" customFormat="1" ht="33" customHeight="1" spans="1:21">
      <c r="A45" s="58"/>
      <c r="B45" s="57"/>
      <c r="C45" s="64" t="s">
        <v>14</v>
      </c>
      <c r="D45" s="65">
        <v>5070</v>
      </c>
      <c r="E45" s="65">
        <v>5070</v>
      </c>
      <c r="F45" s="65"/>
      <c r="G45" s="46" t="e">
        <f>#REF!-#REF!+#REF!-#REF!+#REF!</f>
        <v>#REF!</v>
      </c>
      <c r="H45" s="46" t="e">
        <f>#REF!-#REF!-#REF!+#REF!+#REF!-#REF!+#REF!</f>
        <v>#REF!</v>
      </c>
      <c r="I45" s="46" t="e">
        <f>D45-#REF!-#REF!+#REF!+#REF!-#REF!+#REF!</f>
        <v>#REF!</v>
      </c>
      <c r="J45" s="46" t="e">
        <f>#REF!-G45</f>
        <v>#REF!</v>
      </c>
      <c r="K45" s="46" t="e">
        <f>#REF!-H45</f>
        <v>#REF!</v>
      </c>
      <c r="L45" s="46" t="e">
        <f>E45-I45</f>
        <v>#REF!</v>
      </c>
      <c r="M45" s="74"/>
      <c r="N45" s="74"/>
      <c r="O45" s="74"/>
      <c r="P45" s="74"/>
      <c r="Q45" s="74"/>
      <c r="R45" s="74"/>
      <c r="S45" s="46">
        <v>390</v>
      </c>
      <c r="T45" s="46" t="e">
        <f>#REF!*S45</f>
        <v>#REF!</v>
      </c>
      <c r="U45" s="46" t="e">
        <f t="shared" si="2"/>
        <v>#REF!</v>
      </c>
    </row>
    <row r="46" s="42" customFormat="1" ht="33" customHeight="1" spans="1:21">
      <c r="A46" s="58"/>
      <c r="B46" s="57"/>
      <c r="C46" s="64" t="s">
        <v>15</v>
      </c>
      <c r="D46" s="65">
        <v>5400</v>
      </c>
      <c r="E46" s="65">
        <v>5400</v>
      </c>
      <c r="F46" s="65"/>
      <c r="G46" s="46" t="e">
        <f>#REF!-#REF!+#REF!-#REF!+#REF!</f>
        <v>#REF!</v>
      </c>
      <c r="H46" s="46" t="e">
        <f>#REF!-#REF!-#REF!+#REF!+#REF!-#REF!+#REF!</f>
        <v>#REF!</v>
      </c>
      <c r="I46" s="46" t="e">
        <f>D46-#REF!-#REF!+#REF!+#REF!-#REF!+#REF!</f>
        <v>#REF!</v>
      </c>
      <c r="J46" s="46" t="e">
        <f>#REF!-G46</f>
        <v>#REF!</v>
      </c>
      <c r="K46" s="46" t="e">
        <f>#REF!-H46</f>
        <v>#REF!</v>
      </c>
      <c r="L46" s="46" t="e">
        <f>E46-I46</f>
        <v>#REF!</v>
      </c>
      <c r="M46" s="74"/>
      <c r="N46" s="74"/>
      <c r="O46" s="74"/>
      <c r="P46" s="74"/>
      <c r="Q46" s="74"/>
      <c r="R46" s="74"/>
      <c r="S46" s="46">
        <v>300</v>
      </c>
      <c r="T46" s="46" t="e">
        <f>#REF!*S46</f>
        <v>#REF!</v>
      </c>
      <c r="U46" s="46" t="e">
        <f t="shared" si="2"/>
        <v>#REF!</v>
      </c>
    </row>
    <row r="47" s="42" customFormat="1" ht="33" customHeight="1" spans="1:21">
      <c r="A47" s="58">
        <v>15</v>
      </c>
      <c r="B47" s="57" t="s">
        <v>29</v>
      </c>
      <c r="C47" s="64" t="s">
        <v>13</v>
      </c>
      <c r="D47" s="57">
        <v>2016339</v>
      </c>
      <c r="E47" s="57">
        <f>E5+E8+E11+E14+E17+E20+E23+E26+E29+E32+E35+E38+E41+E44</f>
        <v>1997073</v>
      </c>
      <c r="F47" s="57">
        <v>9034713</v>
      </c>
      <c r="G47" s="46" t="e">
        <f>#REF!-#REF!+#REF!-#REF!+#REF!</f>
        <v>#REF!</v>
      </c>
      <c r="H47" s="46" t="e">
        <f>#REF!-#REF!-#REF!+#REF!+#REF!-#REF!+#REF!</f>
        <v>#REF!</v>
      </c>
      <c r="I47" s="46" t="e">
        <f>D47-#REF!-#REF!+#REF!+#REF!-#REF!+#REF!</f>
        <v>#REF!</v>
      </c>
      <c r="J47" s="46" t="e">
        <f>#REF!-G47</f>
        <v>#REF!</v>
      </c>
      <c r="K47" s="46" t="e">
        <f>#REF!-H47</f>
        <v>#REF!</v>
      </c>
      <c r="L47" s="46" t="e">
        <f>E47-I47</f>
        <v>#REF!</v>
      </c>
      <c r="M47" s="74" t="e">
        <f>#REF!+#REF!+#REF!</f>
        <v>#REF!</v>
      </c>
      <c r="N47" s="74" t="e">
        <f>#REF!+#REF!+#REF!</f>
        <v>#REF!</v>
      </c>
      <c r="O47" s="74">
        <f>E47+E48+E49</f>
        <v>9034713</v>
      </c>
      <c r="P47" s="74" t="e">
        <f>#REF!-M47</f>
        <v>#REF!</v>
      </c>
      <c r="Q47" s="74" t="e">
        <f>#REF!-N47</f>
        <v>#REF!</v>
      </c>
      <c r="R47" s="74">
        <f>F47-O47</f>
        <v>0</v>
      </c>
      <c r="S47" s="46">
        <v>507</v>
      </c>
      <c r="T47" s="46" t="e">
        <f>#REF!*S47</f>
        <v>#REF!</v>
      </c>
      <c r="U47" s="46" t="e">
        <f t="shared" si="2"/>
        <v>#REF!</v>
      </c>
    </row>
    <row r="48" s="41" customFormat="1" ht="33" customHeight="1" spans="1:21">
      <c r="A48" s="53"/>
      <c r="B48" s="55"/>
      <c r="C48" s="66" t="s">
        <v>14</v>
      </c>
      <c r="D48" s="55">
        <v>4490070</v>
      </c>
      <c r="E48" s="57">
        <f>E6+E9+E12+E15+E18+E21+E24+E27+E30+E33+E36+E39+E42+E45</f>
        <v>4444440</v>
      </c>
      <c r="F48" s="55"/>
      <c r="G48" s="46" t="e">
        <f>#REF!-#REF!+#REF!-#REF!+#REF!</f>
        <v>#REF!</v>
      </c>
      <c r="H48" s="46" t="e">
        <f>#REF!-#REF!-#REF!+#REF!+#REF!-#REF!+#REF!</f>
        <v>#REF!</v>
      </c>
      <c r="I48" s="46" t="e">
        <f>D48-#REF!-#REF!+#REF!+#REF!-#REF!+#REF!</f>
        <v>#REF!</v>
      </c>
      <c r="J48" s="46" t="e">
        <f>#REF!-G48</f>
        <v>#REF!</v>
      </c>
      <c r="K48" s="46" t="e">
        <f>#REF!-H48</f>
        <v>#REF!</v>
      </c>
      <c r="L48" s="46" t="e">
        <f>E48-I48</f>
        <v>#REF!</v>
      </c>
      <c r="M48" s="74"/>
      <c r="N48" s="74"/>
      <c r="O48" s="74"/>
      <c r="P48" s="74"/>
      <c r="Q48" s="74"/>
      <c r="R48" s="74"/>
      <c r="S48" s="46">
        <v>390</v>
      </c>
      <c r="T48" s="46" t="e">
        <f>#REF!*S48</f>
        <v>#REF!</v>
      </c>
      <c r="U48" s="46" t="e">
        <f t="shared" si="2"/>
        <v>#REF!</v>
      </c>
    </row>
    <row r="49" s="42" customFormat="1" ht="33" customHeight="1" spans="1:21">
      <c r="A49" s="58"/>
      <c r="B49" s="57"/>
      <c r="C49" s="64" t="s">
        <v>15</v>
      </c>
      <c r="D49" s="57">
        <v>2611200</v>
      </c>
      <c r="E49" s="57">
        <f>E7+E10+E13+E16+E19+E22+E25+E28+E31+E34+E37+E40+E43+E46</f>
        <v>2593200</v>
      </c>
      <c r="F49" s="57"/>
      <c r="G49" s="46" t="e">
        <f>#REF!-#REF!+#REF!-#REF!+#REF!</f>
        <v>#REF!</v>
      </c>
      <c r="H49" s="46" t="e">
        <f>#REF!-#REF!-#REF!+#REF!+#REF!-#REF!+#REF!</f>
        <v>#REF!</v>
      </c>
      <c r="I49" s="46" t="e">
        <f>D49-#REF!-#REF!+#REF!+#REF!-#REF!+#REF!</f>
        <v>#REF!</v>
      </c>
      <c r="J49" s="46" t="e">
        <f>#REF!-G49</f>
        <v>#REF!</v>
      </c>
      <c r="K49" s="46" t="e">
        <f>#REF!-H49</f>
        <v>#REF!</v>
      </c>
      <c r="L49" s="46" t="e">
        <f>E49-I49</f>
        <v>#REF!</v>
      </c>
      <c r="M49" s="74"/>
      <c r="N49" s="74"/>
      <c r="O49" s="74"/>
      <c r="P49" s="74"/>
      <c r="Q49" s="74"/>
      <c r="R49" s="74"/>
      <c r="S49" s="46">
        <v>300</v>
      </c>
      <c r="T49" s="46" t="e">
        <f>#REF!*S49</f>
        <v>#REF!</v>
      </c>
      <c r="U49" s="46" t="e">
        <f t="shared" si="2"/>
        <v>#REF!</v>
      </c>
    </row>
    <row r="50" s="42" customFormat="1" ht="62" customHeight="1" spans="1:21">
      <c r="A50" s="57"/>
      <c r="B50" s="67" t="s">
        <v>29</v>
      </c>
      <c r="C50" s="67"/>
      <c r="D50" s="57">
        <v>9117609</v>
      </c>
      <c r="E50" s="57">
        <f>SUM(E47:E49)</f>
        <v>9034713</v>
      </c>
      <c r="F50" s="57"/>
      <c r="G50" s="46" t="e">
        <f>#REF!-#REF!+#REF!-#REF!+#REF!</f>
        <v>#REF!</v>
      </c>
      <c r="H50" s="46" t="e">
        <f>#REF!-#REF!-#REF!+#REF!+#REF!-#REF!+#REF!</f>
        <v>#REF!</v>
      </c>
      <c r="I50" s="46" t="e">
        <f>D50-#REF!-#REF!+#REF!+#REF!-#REF!+#REF!</f>
        <v>#REF!</v>
      </c>
      <c r="J50" s="46" t="e">
        <f>#REF!-G50</f>
        <v>#REF!</v>
      </c>
      <c r="K50" s="46" t="e">
        <f>#REF!-H50</f>
        <v>#REF!</v>
      </c>
      <c r="L50" s="46" t="e">
        <f>E50-I50</f>
        <v>#REF!</v>
      </c>
      <c r="M50" s="74"/>
      <c r="N50" s="74"/>
      <c r="O50" s="74"/>
      <c r="P50" s="74"/>
      <c r="Q50" s="74"/>
      <c r="R50" s="74"/>
      <c r="S50" s="46"/>
      <c r="T50" s="46"/>
      <c r="U50" s="46"/>
    </row>
    <row r="51" spans="10:12">
      <c r="J51" s="46" t="e">
        <f>#REF!-G51</f>
        <v>#REF!</v>
      </c>
      <c r="K51" s="46" t="e">
        <f>#REF!-H51</f>
        <v>#REF!</v>
      </c>
      <c r="L51" s="46">
        <f>E51-I51</f>
        <v>0</v>
      </c>
    </row>
  </sheetData>
  <mergeCells count="152">
    <mergeCell ref="A1:F1"/>
    <mergeCell ref="B50:C50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C2:C4"/>
    <mergeCell ref="D3:D4"/>
    <mergeCell ref="E3:E4"/>
    <mergeCell ref="F3:F4"/>
    <mergeCell ref="F5:F7"/>
    <mergeCell ref="F8:F10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50"/>
    <mergeCell ref="G3:G4"/>
    <mergeCell ref="H3:H4"/>
    <mergeCell ref="I3:I4"/>
    <mergeCell ref="M3:M4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N3:N4"/>
    <mergeCell ref="N5:N7"/>
    <mergeCell ref="N8:N10"/>
    <mergeCell ref="N11:N13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O3:O4"/>
    <mergeCell ref="O5:O7"/>
    <mergeCell ref="O8:O10"/>
    <mergeCell ref="O11:O13"/>
    <mergeCell ref="O14:O16"/>
    <mergeCell ref="O17:O19"/>
    <mergeCell ref="O20:O22"/>
    <mergeCell ref="O23:O25"/>
    <mergeCell ref="O26:O28"/>
    <mergeCell ref="O29:O31"/>
    <mergeCell ref="O32:O34"/>
    <mergeCell ref="O35:O37"/>
    <mergeCell ref="O38:O40"/>
    <mergeCell ref="O41:O43"/>
    <mergeCell ref="O44:O46"/>
    <mergeCell ref="O47:O49"/>
    <mergeCell ref="P5:P7"/>
    <mergeCell ref="P8:P10"/>
    <mergeCell ref="P11:P13"/>
    <mergeCell ref="P14:P16"/>
    <mergeCell ref="P17:P19"/>
    <mergeCell ref="P20:P22"/>
    <mergeCell ref="P23:P25"/>
    <mergeCell ref="P26:P28"/>
    <mergeCell ref="P29:P31"/>
    <mergeCell ref="P32:P34"/>
    <mergeCell ref="P35:P37"/>
    <mergeCell ref="P38:P40"/>
    <mergeCell ref="P41:P43"/>
    <mergeCell ref="P44:P46"/>
    <mergeCell ref="P47:P49"/>
    <mergeCell ref="Q5:Q7"/>
    <mergeCell ref="Q8:Q10"/>
    <mergeCell ref="Q11:Q13"/>
    <mergeCell ref="Q14:Q16"/>
    <mergeCell ref="Q17:Q19"/>
    <mergeCell ref="Q20:Q22"/>
    <mergeCell ref="Q23:Q25"/>
    <mergeCell ref="Q26:Q28"/>
    <mergeCell ref="Q29:Q31"/>
    <mergeCell ref="Q32:Q34"/>
    <mergeCell ref="Q35:Q37"/>
    <mergeCell ref="Q38:Q40"/>
    <mergeCell ref="Q41:Q43"/>
    <mergeCell ref="Q44:Q46"/>
    <mergeCell ref="Q47:Q49"/>
    <mergeCell ref="R5:R7"/>
    <mergeCell ref="R8:R10"/>
    <mergeCell ref="R11:R13"/>
    <mergeCell ref="R14:R16"/>
    <mergeCell ref="R17:R19"/>
    <mergeCell ref="R20:R22"/>
    <mergeCell ref="R23:R25"/>
    <mergeCell ref="R26:R28"/>
    <mergeCell ref="R29:R31"/>
    <mergeCell ref="R32:R34"/>
    <mergeCell ref="R35:R37"/>
    <mergeCell ref="R38:R40"/>
    <mergeCell ref="R41:R43"/>
    <mergeCell ref="R44:R46"/>
    <mergeCell ref="R47:R49"/>
    <mergeCell ref="J3:L4"/>
    <mergeCell ref="P3:R4"/>
    <mergeCell ref="S3:U4"/>
  </mergeCells>
  <pageMargins left="0.25" right="0.25" top="0.472222222222222" bottom="0.354166666666667" header="0.0388888888888889" footer="0.298611111111111"/>
  <pageSetup paperSize="9" scale="2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workbookViewId="0">
      <selection activeCell="G17" sqref="G17"/>
    </sheetView>
  </sheetViews>
  <sheetFormatPr defaultColWidth="9" defaultRowHeight="14.25" outlineLevelCol="3"/>
  <cols>
    <col min="1" max="1" width="6.05" style="4" customWidth="1"/>
    <col min="2" max="2" width="18.125" style="4" customWidth="1"/>
    <col min="3" max="4" width="27.125" style="4" customWidth="1"/>
    <col min="5" max="16384" width="9" style="4"/>
  </cols>
  <sheetData>
    <row r="1" s="4" customFormat="1" customHeight="1" spans="1:4">
      <c r="A1" s="28" t="s">
        <v>39</v>
      </c>
      <c r="B1" s="28"/>
      <c r="C1" s="28"/>
      <c r="D1" s="28"/>
    </row>
    <row r="2" s="4" customFormat="1" ht="5.25" customHeight="1" spans="1:4">
      <c r="A2" s="28"/>
      <c r="B2" s="28"/>
      <c r="C2" s="28"/>
      <c r="D2" s="28"/>
    </row>
    <row r="3" s="4" customFormat="1" ht="9" customHeight="1" spans="1:4">
      <c r="A3" s="28"/>
      <c r="B3" s="28"/>
      <c r="C3" s="28"/>
      <c r="D3" s="28"/>
    </row>
    <row r="4" s="4" customFormat="1" ht="25" customHeight="1" spans="1:4">
      <c r="A4" s="29" t="s">
        <v>31</v>
      </c>
      <c r="B4" s="30" t="s">
        <v>40</v>
      </c>
      <c r="C4" s="30" t="s">
        <v>41</v>
      </c>
      <c r="D4" s="30" t="s">
        <v>42</v>
      </c>
    </row>
    <row r="5" s="4" customFormat="1" ht="21" customHeight="1" spans="1:4">
      <c r="A5" s="30"/>
      <c r="B5" s="30"/>
      <c r="C5" s="31" t="s">
        <v>7</v>
      </c>
      <c r="D5" s="31" t="s">
        <v>7</v>
      </c>
    </row>
    <row r="6" s="4" customFormat="1" ht="18" customHeight="1" spans="1:4">
      <c r="A6" s="30"/>
      <c r="B6" s="30"/>
      <c r="C6" s="31"/>
      <c r="D6" s="31"/>
    </row>
    <row r="7" s="4" customFormat="1" ht="38" customHeight="1" spans="1:4">
      <c r="A7" s="32">
        <v>1</v>
      </c>
      <c r="B7" s="33" t="s">
        <v>8</v>
      </c>
      <c r="C7" s="34">
        <v>19665</v>
      </c>
      <c r="D7" s="34">
        <v>18630</v>
      </c>
    </row>
    <row r="8" s="4" customFormat="1" ht="38" customHeight="1" spans="1:4">
      <c r="A8" s="32">
        <v>2</v>
      </c>
      <c r="B8" s="33" t="s">
        <v>22</v>
      </c>
      <c r="C8" s="34">
        <v>1035</v>
      </c>
      <c r="D8" s="34">
        <v>1035</v>
      </c>
    </row>
    <row r="9" s="4" customFormat="1" ht="38" customHeight="1" spans="1:4">
      <c r="A9" s="32">
        <v>3</v>
      </c>
      <c r="B9" s="33" t="s">
        <v>27</v>
      </c>
      <c r="C9" s="34">
        <v>1035</v>
      </c>
      <c r="D9" s="34">
        <v>1035</v>
      </c>
    </row>
    <row r="10" s="4" customFormat="1" ht="38" customHeight="1" spans="1:4">
      <c r="A10" s="32">
        <v>4</v>
      </c>
      <c r="B10" s="33" t="s">
        <v>23</v>
      </c>
      <c r="C10" s="34">
        <v>2070</v>
      </c>
      <c r="D10" s="34">
        <v>2070</v>
      </c>
    </row>
    <row r="11" s="4" customFormat="1" ht="38" customHeight="1" spans="1:4">
      <c r="A11" s="32">
        <v>5</v>
      </c>
      <c r="B11" s="33" t="s">
        <v>43</v>
      </c>
      <c r="C11" s="34">
        <v>1035</v>
      </c>
      <c r="D11" s="34">
        <v>1035</v>
      </c>
    </row>
    <row r="12" s="4" customFormat="1" ht="38" customHeight="1" spans="1:4">
      <c r="A12" s="32">
        <v>6</v>
      </c>
      <c r="B12" s="33" t="s">
        <v>18</v>
      </c>
      <c r="C12" s="34">
        <v>2070</v>
      </c>
      <c r="D12" s="34">
        <v>2070</v>
      </c>
    </row>
    <row r="13" s="4" customFormat="1" ht="38" customHeight="1" spans="1:4">
      <c r="A13" s="32">
        <v>7</v>
      </c>
      <c r="B13" s="32" t="s">
        <v>17</v>
      </c>
      <c r="C13" s="34">
        <v>1035</v>
      </c>
      <c r="D13" s="34">
        <v>1035</v>
      </c>
    </row>
    <row r="14" s="4" customFormat="1" ht="38" customHeight="1" spans="1:4">
      <c r="A14" s="32">
        <v>8</v>
      </c>
      <c r="B14" s="20" t="s">
        <v>21</v>
      </c>
      <c r="C14" s="20">
        <v>1035</v>
      </c>
      <c r="D14" s="20">
        <v>1035</v>
      </c>
    </row>
    <row r="15" s="4" customFormat="1" ht="29" customHeight="1" spans="1:4">
      <c r="A15" s="35" t="s">
        <v>29</v>
      </c>
      <c r="B15" s="36"/>
      <c r="C15" s="37">
        <v>28980</v>
      </c>
      <c r="D15" s="31">
        <f>SUM(D7:D14)</f>
        <v>27945</v>
      </c>
    </row>
    <row r="16" s="4" customFormat="1" spans="1:4">
      <c r="A16" s="38"/>
      <c r="B16" s="38"/>
      <c r="C16" s="38"/>
      <c r="D16" s="38"/>
    </row>
    <row r="17" s="4" customFormat="1" spans="1:4">
      <c r="A17" s="38"/>
      <c r="B17" s="38"/>
      <c r="C17" s="38"/>
      <c r="D17" s="38"/>
    </row>
    <row r="18" s="4" customFormat="1" spans="1:4">
      <c r="A18" s="38"/>
      <c r="B18" s="38"/>
      <c r="C18" s="38"/>
      <c r="D18" s="38"/>
    </row>
    <row r="19" s="4" customFormat="1" spans="1:4">
      <c r="A19" s="38"/>
      <c r="B19" s="38"/>
      <c r="C19" s="38"/>
      <c r="D19" s="38"/>
    </row>
  </sheetData>
  <mergeCells count="6">
    <mergeCell ref="A15:B15"/>
    <mergeCell ref="A4:A6"/>
    <mergeCell ref="B4:B6"/>
    <mergeCell ref="C5:C6"/>
    <mergeCell ref="D5:D6"/>
    <mergeCell ref="A1:D3"/>
  </mergeCells>
  <pageMargins left="0.75" right="0.75" top="1" bottom="1" header="0.5" footer="0.5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topLeftCell="B7" workbookViewId="0">
      <selection activeCell="D3" sqref="D3:D4"/>
    </sheetView>
  </sheetViews>
  <sheetFormatPr defaultColWidth="9" defaultRowHeight="14.25" outlineLevelCol="3"/>
  <cols>
    <col min="1" max="1" width="4.46666666666667" style="1" customWidth="1"/>
    <col min="2" max="3" width="31.625" style="1" customWidth="1"/>
    <col min="4" max="4" width="31.625" style="4" customWidth="1"/>
    <col min="5" max="16384" width="9" style="1"/>
  </cols>
  <sheetData>
    <row r="1" s="1" customFormat="1" ht="40" customHeight="1" spans="1:4">
      <c r="A1" s="18" t="s">
        <v>44</v>
      </c>
      <c r="B1" s="18"/>
      <c r="C1" s="18"/>
      <c r="D1" s="18"/>
    </row>
    <row r="2" s="1" customFormat="1" ht="45" customHeight="1" spans="1:4">
      <c r="A2" s="19" t="s">
        <v>31</v>
      </c>
      <c r="B2" s="20" t="s">
        <v>40</v>
      </c>
      <c r="C2" s="21" t="s">
        <v>41</v>
      </c>
      <c r="D2" s="20" t="s">
        <v>45</v>
      </c>
    </row>
    <row r="3" s="1" customFormat="1" ht="32.1" customHeight="1" spans="1:4">
      <c r="A3" s="20"/>
      <c r="B3" s="20"/>
      <c r="C3" s="20" t="s">
        <v>7</v>
      </c>
      <c r="D3" s="19" t="s">
        <v>46</v>
      </c>
    </row>
    <row r="4" s="1" customFormat="1" ht="29" customHeight="1" spans="1:4">
      <c r="A4" s="20"/>
      <c r="B4" s="20"/>
      <c r="C4" s="20"/>
      <c r="D4" s="20"/>
    </row>
    <row r="5" s="1" customFormat="1" ht="27" customHeight="1" spans="1:4">
      <c r="A5" s="20">
        <v>1</v>
      </c>
      <c r="B5" s="20" t="s">
        <v>12</v>
      </c>
      <c r="C5" s="22">
        <v>9660</v>
      </c>
      <c r="D5" s="23">
        <v>9660</v>
      </c>
    </row>
    <row r="6" s="1" customFormat="1" ht="27" customHeight="1" spans="1:4">
      <c r="A6" s="20">
        <v>2</v>
      </c>
      <c r="B6" s="20" t="s">
        <v>16</v>
      </c>
      <c r="C6" s="24">
        <v>17250</v>
      </c>
      <c r="D6" s="23">
        <v>16560</v>
      </c>
    </row>
    <row r="7" s="1" customFormat="1" ht="27" customHeight="1" spans="1:4">
      <c r="A7" s="20">
        <v>3</v>
      </c>
      <c r="B7" s="20" t="s">
        <v>17</v>
      </c>
      <c r="C7" s="25">
        <v>20010</v>
      </c>
      <c r="D7" s="23">
        <v>19320</v>
      </c>
    </row>
    <row r="8" s="1" customFormat="1" ht="27" customHeight="1" spans="1:4">
      <c r="A8" s="20">
        <v>4</v>
      </c>
      <c r="B8" s="20" t="s">
        <v>18</v>
      </c>
      <c r="C8" s="25">
        <v>26220</v>
      </c>
      <c r="D8" s="23">
        <v>26910</v>
      </c>
    </row>
    <row r="9" s="1" customFormat="1" ht="27" customHeight="1" spans="1:4">
      <c r="A9" s="20">
        <v>5</v>
      </c>
      <c r="B9" s="20" t="s">
        <v>19</v>
      </c>
      <c r="C9" s="26">
        <v>11040</v>
      </c>
      <c r="D9" s="23">
        <v>11040</v>
      </c>
    </row>
    <row r="10" s="1" customFormat="1" ht="27" customHeight="1" spans="1:4">
      <c r="A10" s="20">
        <v>6</v>
      </c>
      <c r="B10" s="20" t="s">
        <v>47</v>
      </c>
      <c r="C10" s="27">
        <v>8970</v>
      </c>
      <c r="D10" s="23">
        <v>8280</v>
      </c>
    </row>
    <row r="11" s="1" customFormat="1" ht="27" customHeight="1" spans="1:4">
      <c r="A11" s="20">
        <v>7</v>
      </c>
      <c r="B11" s="20" t="s">
        <v>21</v>
      </c>
      <c r="C11" s="27">
        <v>690</v>
      </c>
      <c r="D11" s="23">
        <v>690</v>
      </c>
    </row>
    <row r="12" s="1" customFormat="1" ht="27" customHeight="1" spans="1:4">
      <c r="A12" s="20">
        <v>8</v>
      </c>
      <c r="B12" s="20" t="s">
        <v>22</v>
      </c>
      <c r="C12" s="26">
        <v>11040</v>
      </c>
      <c r="D12" s="23">
        <v>11040</v>
      </c>
    </row>
    <row r="13" s="1" customFormat="1" ht="27" customHeight="1" spans="1:4">
      <c r="A13" s="20">
        <v>9</v>
      </c>
      <c r="B13" s="20" t="s">
        <v>23</v>
      </c>
      <c r="C13" s="26">
        <v>15870</v>
      </c>
      <c r="D13" s="23">
        <v>15870</v>
      </c>
    </row>
    <row r="14" s="1" customFormat="1" ht="27" customHeight="1" spans="1:4">
      <c r="A14" s="20">
        <v>10</v>
      </c>
      <c r="B14" s="20" t="s">
        <v>25</v>
      </c>
      <c r="C14" s="27">
        <v>5520</v>
      </c>
      <c r="D14" s="23">
        <v>5520</v>
      </c>
    </row>
    <row r="15" s="1" customFormat="1" ht="27" customHeight="1" spans="1:4">
      <c r="A15" s="20">
        <v>11</v>
      </c>
      <c r="B15" s="20" t="s">
        <v>43</v>
      </c>
      <c r="C15" s="27">
        <v>3450</v>
      </c>
      <c r="D15" s="23">
        <v>4140</v>
      </c>
    </row>
    <row r="16" s="1" customFormat="1" ht="27" customHeight="1" spans="1:4">
      <c r="A16" s="20" t="s">
        <v>48</v>
      </c>
      <c r="B16" s="20"/>
      <c r="C16" s="27">
        <v>129720</v>
      </c>
      <c r="D16" s="23">
        <v>129030</v>
      </c>
    </row>
  </sheetData>
  <mergeCells count="6">
    <mergeCell ref="A1:D1"/>
    <mergeCell ref="A16:B16"/>
    <mergeCell ref="A2:A4"/>
    <mergeCell ref="B2:B4"/>
    <mergeCell ref="C3:C4"/>
    <mergeCell ref="D3:D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zoomScale="62" zoomScaleNormal="62" topLeftCell="A6" workbookViewId="0">
      <selection activeCell="G7" sqref="G7"/>
    </sheetView>
  </sheetViews>
  <sheetFormatPr defaultColWidth="12.5" defaultRowHeight="14.25" outlineLevelCol="3"/>
  <cols>
    <col min="1" max="1" width="6.875" style="4" customWidth="1"/>
    <col min="2" max="2" width="40.875" style="1" customWidth="1"/>
    <col min="3" max="3" width="46.775" style="1" customWidth="1"/>
    <col min="4" max="4" width="46.775" style="4" customWidth="1"/>
    <col min="5" max="16384" width="12.5" style="1"/>
  </cols>
  <sheetData>
    <row r="1" s="1" customFormat="1" ht="83" customHeight="1" spans="1:4">
      <c r="A1" s="5" t="s">
        <v>49</v>
      </c>
      <c r="B1" s="5"/>
      <c r="C1" s="5"/>
      <c r="D1" s="5"/>
    </row>
    <row r="2" s="2" customFormat="1" ht="74" customHeight="1" spans="1:4">
      <c r="A2" s="6" t="s">
        <v>31</v>
      </c>
      <c r="B2" s="7" t="s">
        <v>50</v>
      </c>
      <c r="C2" s="8" t="s">
        <v>51</v>
      </c>
      <c r="D2" s="8" t="s">
        <v>52</v>
      </c>
    </row>
    <row r="3" s="2" customFormat="1" ht="42" customHeight="1" spans="1:4">
      <c r="A3" s="9"/>
      <c r="B3" s="10"/>
      <c r="C3" s="11"/>
      <c r="D3" s="11"/>
    </row>
    <row r="4" s="2" customFormat="1" ht="57" customHeight="1" spans="1:4">
      <c r="A4" s="9"/>
      <c r="B4" s="12"/>
      <c r="C4" s="13" t="s">
        <v>46</v>
      </c>
      <c r="D4" s="14"/>
    </row>
    <row r="5" s="3" customFormat="1" ht="99" customHeight="1" spans="1:4">
      <c r="A5" s="9">
        <v>1</v>
      </c>
      <c r="B5" s="15" t="s">
        <v>53</v>
      </c>
      <c r="C5" s="6">
        <v>72450</v>
      </c>
      <c r="D5" s="6">
        <v>71415</v>
      </c>
    </row>
    <row r="6" s="3" customFormat="1" ht="99" customHeight="1" spans="1:4">
      <c r="A6" s="9">
        <v>2</v>
      </c>
      <c r="B6" s="15" t="s">
        <v>54</v>
      </c>
      <c r="C6" s="6">
        <v>46575</v>
      </c>
      <c r="D6" s="6">
        <v>45540</v>
      </c>
    </row>
    <row r="7" s="3" customFormat="1" ht="99" customHeight="1" spans="1:4">
      <c r="A7" s="9">
        <v>3</v>
      </c>
      <c r="B7" s="15" t="s">
        <v>55</v>
      </c>
      <c r="C7" s="6">
        <v>23805</v>
      </c>
      <c r="D7" s="6">
        <v>23805</v>
      </c>
    </row>
    <row r="8" s="3" customFormat="1" ht="99" customHeight="1" spans="1:4">
      <c r="A8" s="9">
        <v>4</v>
      </c>
      <c r="B8" s="15" t="s">
        <v>56</v>
      </c>
      <c r="C8" s="6">
        <v>42435</v>
      </c>
      <c r="D8" s="6">
        <v>42435</v>
      </c>
    </row>
    <row r="9" s="3" customFormat="1" ht="99" customHeight="1" spans="1:4">
      <c r="A9" s="9">
        <v>5</v>
      </c>
      <c r="B9" s="15" t="s">
        <v>57</v>
      </c>
      <c r="C9" s="6">
        <v>34155</v>
      </c>
      <c r="D9" s="6">
        <v>34155</v>
      </c>
    </row>
    <row r="10" s="3" customFormat="1" ht="99" customHeight="1" spans="1:4">
      <c r="A10" s="16" t="s">
        <v>29</v>
      </c>
      <c r="B10" s="17"/>
      <c r="C10" s="6">
        <v>219420</v>
      </c>
      <c r="D10" s="6">
        <v>217350</v>
      </c>
    </row>
  </sheetData>
  <mergeCells count="7">
    <mergeCell ref="A1:D1"/>
    <mergeCell ref="C4:D4"/>
    <mergeCell ref="A10:B10"/>
    <mergeCell ref="A2:A4"/>
    <mergeCell ref="B2:B4"/>
    <mergeCell ref="C2:C3"/>
    <mergeCell ref="D2:D3"/>
  </mergeCells>
  <pageMargins left="0.75" right="0.75" top="1" bottom="1" header="0.5" footer="0.5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城市</vt:lpstr>
      <vt:lpstr>农村</vt:lpstr>
      <vt:lpstr>城市三无</vt:lpstr>
      <vt:lpstr>农村分散</vt:lpstr>
      <vt:lpstr>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DJG</dc:creator>
  <cp:lastModifiedBy>Administrator</cp:lastModifiedBy>
  <dcterms:created xsi:type="dcterms:W3CDTF">2023-12-25T03:38:00Z</dcterms:created>
  <dcterms:modified xsi:type="dcterms:W3CDTF">2024-10-29T05:27:19Z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593525E3F497449B960EF7598BB98648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